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073D5458-0BB6-4A41-8DDD-B47B021107BD}" xr6:coauthVersionLast="47" xr6:coauthVersionMax="47" xr10:uidLastSave="{00000000-0000-0000-0000-000000000000}"/>
  <bookViews>
    <workbookView xWindow="-120" yWindow="-120" windowWidth="29040" windowHeight="15720" tabRatio="627" activeTab="3" xr2:uid="{00000000-000D-0000-FFFF-FFFF00000000}"/>
  </bookViews>
  <sheets>
    <sheet name="Հ3 Մաս 1" sheetId="24" r:id="rId1"/>
    <sheet name="Հ3 Մաս 2" sheetId="1" r:id="rId2"/>
    <sheet name="Հ3 Մաս 3" sheetId="3" r:id="rId3"/>
    <sheet name="Հ3 Մաս 4" sheetId="5" r:id="rId4"/>
    <sheet name="Հ4  " sheetId="22" r:id="rId5"/>
    <sheet name="Հ5" sheetId="8" r:id="rId6"/>
    <sheet name="Հ8" sheetId="10" r:id="rId7"/>
    <sheet name="Լրացման պահանջներ" sheetId="14" r:id="rId8"/>
  </sheets>
  <externalReferences>
    <externalReference r:id="rId9"/>
    <externalReference r:id="rId10"/>
  </externalReferences>
  <definedNames>
    <definedName name="_ftn1" localSheetId="1">'Հ3 Մաս 2'!#REF!</definedName>
    <definedName name="_ftn10" localSheetId="1">'Հ3 Մաս 2'!#REF!</definedName>
    <definedName name="_ftn11" localSheetId="1">'Հ3 Մաս 2'!#REF!</definedName>
    <definedName name="_ftn12" localSheetId="1">'Հ3 Մաս 2'!#REF!</definedName>
    <definedName name="_ftn13" localSheetId="1">'Հ3 Մաս 2'!#REF!</definedName>
    <definedName name="_ftn14" localSheetId="1">'Հ3 Մաս 2'!#REF!</definedName>
    <definedName name="_ftn15" localSheetId="1">'Հ3 Մաս 2'!#REF!</definedName>
    <definedName name="_ftn16" localSheetId="1">'Հ3 Մաս 2'!#REF!</definedName>
    <definedName name="_ftn17" localSheetId="1">'Հ3 Մաս 2'!#REF!</definedName>
    <definedName name="_ftn18" localSheetId="1">'Հ3 Մաս 2'!#REF!</definedName>
    <definedName name="_ftn19" localSheetId="1">'Հ3 Մաս 2'!#REF!</definedName>
    <definedName name="_ftn2" localSheetId="1">'Հ3 Մաս 2'!#REF!</definedName>
    <definedName name="_ftn20" localSheetId="1">'Հ3 Մաս 2'!#REF!</definedName>
    <definedName name="_ftn3" localSheetId="1">'Հ3 Մաս 2'!#REF!</definedName>
    <definedName name="_ftn4" localSheetId="1">'Հ3 Մաս 2'!#REF!</definedName>
    <definedName name="_ftn5" localSheetId="1">'Հ3 Մաս 2'!#REF!</definedName>
    <definedName name="_ftn6" localSheetId="1">'Հ3 Մաս 2'!#REF!</definedName>
    <definedName name="_ftn7" localSheetId="1">'Հ3 Մաս 2'!#REF!</definedName>
    <definedName name="_ftn8" localSheetId="1">'Հ3 Մաս 2'!#REF!</definedName>
    <definedName name="_ftn9" localSheetId="1">'Հ3 Մաս 2'!#REF!</definedName>
    <definedName name="_ftnref1" localSheetId="1">'Հ3 Մաս 2'!#REF!</definedName>
    <definedName name="_ftnref10" localSheetId="1">'Հ3 Մաս 2'!#REF!</definedName>
    <definedName name="_ftnref11" localSheetId="1">'Հ3 Մաս 2'!#REF!</definedName>
    <definedName name="_ftnref12" localSheetId="1">'Հ3 Մաս 2'!#REF!</definedName>
    <definedName name="_ftnref13" localSheetId="1">'Հ3 Մաս 2'!#REF!</definedName>
    <definedName name="_ftnref14" localSheetId="1">'Հ3 Մաս 2'!#REF!</definedName>
    <definedName name="_ftnref15" localSheetId="1">'Հ3 Մաս 2'!#REF!</definedName>
    <definedName name="_ftnref16" localSheetId="1">'Հ3 Մաս 2'!#REF!</definedName>
    <definedName name="_ftnref17" localSheetId="1">'Հ3 Մաս 2'!$H$28</definedName>
    <definedName name="_ftnref18" localSheetId="1">'Հ3 Մաս 2'!#REF!</definedName>
    <definedName name="_ftnref19" localSheetId="1">'Հ3 Մաս 2'!#REF!</definedName>
    <definedName name="_ftnref2" localSheetId="1">'Հ3 Մաս 1'!$A$3</definedName>
    <definedName name="_ftnref20" localSheetId="1">'Հ3 Մաս 2'!#REF!</definedName>
    <definedName name="_ftnref3" localSheetId="1">'Հ3 Մաս 2'!#REF!</definedName>
    <definedName name="_ftnref4" localSheetId="1">'Հ3 Մաս 2'!$C$3</definedName>
    <definedName name="_ftnref5" localSheetId="1">'Հ3 Մաս 2'!#REF!</definedName>
    <definedName name="_ftnref6" localSheetId="1">'Հ3 Մաս 2'!#REF!</definedName>
    <definedName name="_ftnref7" localSheetId="1">'Հ3 Մաս 2'!#REF!</definedName>
    <definedName name="_ftnref8" localSheetId="1">'Հ3 Մաս 2'!#REF!</definedName>
    <definedName name="_ftnref9" localSheetId="1">'Հ3 Մաս 2'!#REF!</definedName>
    <definedName name="_Toc501014755" localSheetId="1">'Հ3 Մաս 2'!#REF!</definedName>
  </definedNames>
  <calcPr calcId="181029"/>
</workbook>
</file>

<file path=xl/calcChain.xml><?xml version="1.0" encoding="utf-8"?>
<calcChain xmlns="http://schemas.openxmlformats.org/spreadsheetml/2006/main">
  <c r="V6" i="8" l="1"/>
  <c r="R6" i="8"/>
  <c r="N6" i="8"/>
  <c r="J6" i="8"/>
  <c r="F6" i="8"/>
  <c r="V5" i="8"/>
  <c r="R5" i="8"/>
  <c r="N5" i="8"/>
  <c r="J5" i="8"/>
  <c r="F5" i="8"/>
  <c r="I27" i="22" l="1"/>
  <c r="L33" i="22"/>
  <c r="K33" i="22"/>
  <c r="J33" i="22"/>
  <c r="I33" i="22"/>
  <c r="H33" i="22"/>
  <c r="L32" i="22"/>
  <c r="K32" i="22"/>
  <c r="J32" i="22"/>
  <c r="I32" i="22"/>
  <c r="H32" i="22"/>
  <c r="L31" i="22"/>
  <c r="K31" i="22"/>
  <c r="J31" i="22"/>
  <c r="I31" i="22"/>
  <c r="H31" i="22"/>
  <c r="L30" i="22"/>
  <c r="K30" i="22"/>
  <c r="J30" i="22"/>
  <c r="I30" i="22"/>
  <c r="H30" i="22"/>
  <c r="L29" i="22"/>
  <c r="K29" i="22"/>
  <c r="J29" i="22"/>
  <c r="I29" i="22"/>
  <c r="H29" i="22"/>
  <c r="L28" i="22"/>
  <c r="K28" i="22"/>
  <c r="J28" i="22"/>
  <c r="I28" i="22"/>
  <c r="H28" i="22"/>
  <c r="L27" i="22"/>
  <c r="K27" i="22"/>
  <c r="J27" i="22"/>
  <c r="H27" i="22"/>
  <c r="L26" i="22"/>
  <c r="K26" i="22"/>
  <c r="J26" i="22"/>
  <c r="I26" i="22"/>
  <c r="H26" i="22"/>
  <c r="L25" i="22"/>
  <c r="K25" i="22"/>
  <c r="J25" i="22"/>
  <c r="I25" i="22"/>
  <c r="H25" i="22"/>
  <c r="L24" i="22"/>
  <c r="K24" i="22"/>
  <c r="J24" i="22"/>
  <c r="I24" i="22"/>
  <c r="H24" i="22"/>
  <c r="L23" i="22"/>
  <c r="K23" i="22"/>
  <c r="J23" i="22"/>
  <c r="I23" i="22"/>
  <c r="H23" i="22"/>
  <c r="L22" i="22"/>
  <c r="K22" i="22"/>
  <c r="J22" i="22"/>
  <c r="I22" i="22"/>
  <c r="H22" i="22"/>
  <c r="L21" i="22"/>
  <c r="K21" i="22"/>
  <c r="J21" i="22"/>
  <c r="I21" i="22"/>
  <c r="H21" i="22"/>
  <c r="L20" i="22"/>
  <c r="K20" i="22"/>
  <c r="J20" i="22"/>
  <c r="I20" i="22"/>
  <c r="H20" i="22"/>
  <c r="L19" i="22"/>
  <c r="K19" i="22"/>
  <c r="J19" i="22"/>
  <c r="I19" i="22"/>
  <c r="H19" i="22"/>
  <c r="L18" i="22"/>
  <c r="K18" i="22"/>
  <c r="J18" i="22"/>
  <c r="I18" i="22"/>
  <c r="H18" i="22"/>
  <c r="L17" i="22"/>
  <c r="K17" i="22"/>
  <c r="J17" i="22"/>
  <c r="I17" i="22"/>
  <c r="H17" i="22"/>
  <c r="L16" i="22"/>
  <c r="K16" i="22"/>
  <c r="J16" i="22"/>
  <c r="I16" i="22"/>
  <c r="H16" i="22"/>
  <c r="L15" i="22"/>
  <c r="K15" i="22"/>
  <c r="J15" i="22"/>
  <c r="I15" i="22"/>
  <c r="H15" i="22"/>
  <c r="L14" i="22"/>
  <c r="L9" i="22" s="1"/>
  <c r="L7" i="22" s="1"/>
  <c r="L6" i="22" s="1"/>
  <c r="K14" i="22"/>
  <c r="J14" i="22"/>
  <c r="I14" i="22"/>
  <c r="H14" i="22"/>
  <c r="L13" i="22"/>
  <c r="K13" i="22"/>
  <c r="J13" i="22"/>
  <c r="I13" i="22"/>
  <c r="H13" i="22"/>
  <c r="L40" i="22"/>
  <c r="L36" i="22" s="1"/>
  <c r="L34" i="22" s="1"/>
  <c r="K40" i="22"/>
  <c r="K36" i="22" s="1"/>
  <c r="K34" i="22" s="1"/>
  <c r="K41" i="22" s="1"/>
  <c r="E9" i="10" s="1"/>
  <c r="J40" i="22"/>
  <c r="J36" i="22" s="1"/>
  <c r="J34" i="22" s="1"/>
  <c r="J41" i="22" s="1"/>
  <c r="D9" i="10" s="1"/>
  <c r="I40" i="22"/>
  <c r="I36" i="22" s="1"/>
  <c r="I34" i="22" s="1"/>
  <c r="H40" i="22"/>
  <c r="H36" i="22" s="1"/>
  <c r="H34" i="22" s="1"/>
  <c r="K19" i="5"/>
  <c r="L19" i="5"/>
  <c r="M19" i="5"/>
  <c r="N19" i="5"/>
  <c r="J19" i="5"/>
  <c r="K13" i="5"/>
  <c r="L13" i="5"/>
  <c r="L12" i="5" s="1"/>
  <c r="L11" i="5" s="1"/>
  <c r="M13" i="5"/>
  <c r="N13" i="5"/>
  <c r="J13" i="5"/>
  <c r="M10" i="1"/>
  <c r="N10" i="1"/>
  <c r="L10" i="1"/>
  <c r="N9" i="1"/>
  <c r="M9" i="1"/>
  <c r="L9" i="1"/>
  <c r="D10" i="1"/>
  <c r="D9" i="1"/>
  <c r="I9" i="22" l="1"/>
  <c r="I7" i="22" s="1"/>
  <c r="I6" i="22" s="1"/>
  <c r="H9" i="22"/>
  <c r="H7" i="22" s="1"/>
  <c r="H6" i="22" s="1"/>
  <c r="H41" i="22"/>
  <c r="J9" i="22"/>
  <c r="J7" i="22" s="1"/>
  <c r="J6" i="22" s="1"/>
  <c r="L41" i="22"/>
  <c r="F9" i="10" s="1"/>
  <c r="I41" i="22"/>
  <c r="C7" i="10" s="1"/>
  <c r="K9" i="22"/>
  <c r="K7" i="22" s="1"/>
  <c r="K6" i="22" s="1"/>
  <c r="K12" i="5"/>
  <c r="K11" i="5" s="1"/>
  <c r="M12" i="5"/>
  <c r="M11" i="5" s="1"/>
  <c r="J12" i="5"/>
  <c r="J11" i="5" s="1"/>
  <c r="N12" i="5"/>
  <c r="N11" i="5" s="1"/>
  <c r="F8" i="8" l="1"/>
  <c r="G8" i="8"/>
  <c r="H8" i="8"/>
  <c r="J8" i="8"/>
  <c r="K8" i="8"/>
  <c r="L8" i="8"/>
  <c r="N8" i="8"/>
  <c r="O8" i="8"/>
  <c r="P8" i="8"/>
  <c r="R8" i="8"/>
  <c r="S8" i="8"/>
  <c r="T8" i="8"/>
  <c r="V8" i="8"/>
  <c r="W8" i="8"/>
  <c r="X8" i="8"/>
  <c r="U7" i="8"/>
  <c r="U6" i="8"/>
  <c r="U5" i="8"/>
  <c r="Q7" i="8"/>
  <c r="Q6" i="8"/>
  <c r="Q5" i="8"/>
  <c r="M7" i="8"/>
  <c r="M6" i="8"/>
  <c r="M5" i="8"/>
  <c r="I7" i="8"/>
  <c r="I6" i="8"/>
  <c r="I5" i="8"/>
  <c r="E6" i="8"/>
  <c r="E7" i="8"/>
  <c r="E5" i="8"/>
  <c r="U8" i="8" l="1"/>
  <c r="I8" i="8"/>
  <c r="Q8" i="8"/>
  <c r="E8" i="8"/>
  <c r="M8" i="8"/>
  <c r="E8" i="10" l="1"/>
  <c r="E13" i="10" s="1"/>
  <c r="F8" i="10"/>
  <c r="F13" i="10" s="1"/>
  <c r="E12" i="10" l="1"/>
  <c r="F12" i="10"/>
  <c r="D8" i="10"/>
  <c r="D13" i="10" l="1"/>
  <c r="D12" i="10"/>
</calcChain>
</file>

<file path=xl/sharedStrings.xml><?xml version="1.0" encoding="utf-8"?>
<sst xmlns="http://schemas.openxmlformats.org/spreadsheetml/2006/main" count="292" uniqueCount="228">
  <si>
    <t>ՄԱՍ 1. ՊԵՏԱԿԱՆ ՄԱՐՄՆԻ ՌԱԶՄԱՎԱՐՈՒԹՅԱՆ ԸՆԴՀԱՆՈՒՐ ՆԿԱՐԱԳՐՈՒԹՅՈՒՆԸ</t>
  </si>
  <si>
    <t>ՄԱՍ 2. ՊԵՏԱԿԱՆ ՄԱՐՄՆԻ ԿՈՂՄԻՑ ԻՐԱԿԱՆԱՑՎՈՂ ԲՅՈՒՋԵՏԱՅԻՆ ԾՐԱԳՐԵՐԸ ԵՎ ՄԻՋՈՑԱՌՈՒՄՆԵՐԸ</t>
  </si>
  <si>
    <t>Ծրագիր</t>
  </si>
  <si>
    <t>ՄԱՍ 3 ՊԵՏԱԿԱՆ ՄԱՐՄՆԻ ԾՐԱԳՐԵՐԻ ԳԾՈՎ ՎԵՐՋՆԱԿԱՆ ԱՐԴՅՈՒՆՔԻ ՑՈՒՑԱՆԻՇՆԵՐԸ</t>
  </si>
  <si>
    <t>Ծրագրի վերջնական արդյունքները</t>
  </si>
  <si>
    <t xml:space="preserve">Ելակետը </t>
  </si>
  <si>
    <t>Թիրախը</t>
  </si>
  <si>
    <t>Ծրագրային դասիչը</t>
  </si>
  <si>
    <t>Բաժին</t>
  </si>
  <si>
    <t xml:space="preserve">Խումբ </t>
  </si>
  <si>
    <t>Դաս</t>
  </si>
  <si>
    <t>Ընդամենը</t>
  </si>
  <si>
    <t>…</t>
  </si>
  <si>
    <t>X</t>
  </si>
  <si>
    <t>(հազար դրամներով)</t>
  </si>
  <si>
    <t>2026թ.</t>
  </si>
  <si>
    <t>ԸՆԴԱՄԵՆԸ</t>
  </si>
  <si>
    <t>&lt;Մարզի անվանումը&gt;</t>
  </si>
  <si>
    <t>Միջոցառում</t>
  </si>
  <si>
    <t>3.2 Ծախսային խնայողությունների գծով առաջարկները (-) նշանով</t>
  </si>
  <si>
    <t>3.3 Նոր նախաձեռնությունների գծով ընդհանուր ծախսերը</t>
  </si>
  <si>
    <t xml:space="preserve">Աղյուսակ 1. Քաղաքականությանն առնչվող բյուջետային ծրագրերն ու միջոցառումները </t>
  </si>
  <si>
    <t>ԼՐԱՑՄԱՆ ՊԱՀԱՆՋՆԵՐ</t>
  </si>
  <si>
    <t>Ցուցանիշներ</t>
  </si>
  <si>
    <t>x</t>
  </si>
  <si>
    <t xml:space="preserve">Հավելված N 3. Բյուջետային ծրագրերի և ակնկալվող արդյունքների ներկայացման ձևաչափ </t>
  </si>
  <si>
    <t>Հավելված N 4. Բյուջետային ծրագրերի գծով ամփոփ ծախսերն ըստ բյուջետային ծախսերի գործառական դասակարգման տարրերի և ըստ տնտեսագիտական դասակարգման հոդվածների</t>
  </si>
  <si>
    <t>Հավելված N 6. Պետական մարմնի և դրա ենթակա կազմակերպությունների ստացվելիք եկամուտների աղբյուրները (բացառությամբ պետական բյուջեից ստացվող եկամուտների)</t>
  </si>
  <si>
    <t>Հավելված N 5. Բյուջետային ծրագրերի/միջոցառումների գծով ծախսերը՝ վարչատարածքային բաժանմամբ (ըստ մարզերի)</t>
  </si>
  <si>
    <t>Ընդամենը ըստ մարզերի</t>
  </si>
  <si>
    <t xml:space="preserve">Ընդամենը </t>
  </si>
  <si>
    <t>Ծրագրի /Միջոցառման անվանումը</t>
  </si>
  <si>
    <t>Հավելված N 8. Ամփոփ ֆինանսական պահանջներ ՄԺԾԾ ժամանակահատվածի համար</t>
  </si>
  <si>
    <t>Հավելված 10․ Հայտի հետ կապված հիմնական ռիսկերը</t>
  </si>
  <si>
    <t>Հավելված N 3. Բյուջետային ծրագրերի և ակնկալվող արդյունքների ներկայացման ձևաչափ</t>
  </si>
  <si>
    <t>1.  Լրացվում է հայտը ներկայացնող պետական մարմնի անվանումը</t>
  </si>
  <si>
    <t>ՄԱՍ 3. ՊԵՏԱԿԱՆ ՄԱՐՄՆԻ ԾՐԱԳՐԵՐԻ ԳԾՈՎ ՎԵՐՋՆԱԿԱՆ ԱՐԴՅՈՒՆՔԻ ՑՈՒՑԱՆԻՇՆԵՐԸ</t>
  </si>
  <si>
    <t xml:space="preserve">ՄԱՍ 4. ՊԵՏԱԿԱՆ ՄԱՐՄՆԻ ԳԾՈՎ ԱՐԴՅՈՒՆՔԱՅԻՆ (ԿԱՏԱՐՈՂԱԿԱՆ) ՑՈՒՑԱՆԻՇՆԵՐԸ </t>
  </si>
  <si>
    <t>Ծրագրի միջոցառումները</t>
  </si>
  <si>
    <t>31․ Ծախսերը ներկայացնել նաև դրամով՝ կիրառելով փետրվարի 1-ի արտարժույթի ԿԲ փոխարժեքը</t>
  </si>
  <si>
    <t>Հավելված N 9. Միջոլորտային (խաչվող) առանձին քաղաքականություններին առնչվող ծրագրերի և միջոցառումների ներկայացման ամփոփ ձևաչափ</t>
  </si>
  <si>
    <r>
      <t>Պետական մարմնի անվանումը</t>
    </r>
    <r>
      <rPr>
        <vertAlign val="superscript"/>
        <sz val="8"/>
        <color rgb="FF000000"/>
        <rFont val="GHEA Grapalat"/>
        <family val="3"/>
      </rPr>
      <t>1</t>
    </r>
    <r>
      <rPr>
        <sz val="8"/>
        <color rgb="FF000000"/>
        <rFont val="GHEA Grapalat"/>
        <family val="3"/>
      </rPr>
      <t>՝</t>
    </r>
  </si>
  <si>
    <r>
      <t>1. Հիմնական ռազմավարական նպատակները և գերակա վերջնական արդյունքները</t>
    </r>
    <r>
      <rPr>
        <vertAlign val="superscript"/>
        <sz val="10"/>
        <color theme="1"/>
        <rFont val="GHEA Grapalat"/>
        <family val="3"/>
      </rPr>
      <t>2</t>
    </r>
    <r>
      <rPr>
        <sz val="10"/>
        <color theme="1"/>
        <rFont val="GHEA Grapalat"/>
        <family val="3"/>
      </rPr>
      <t xml:space="preserve"> </t>
    </r>
  </si>
  <si>
    <t>2․ Համառոտ ներկայացնել այն հիմնական ռազմավարական նպատակները և գերակա վերջնական արդյունքները, որոնց վրա պետական մարմինը ձգտում է ներազդել իր պատասխանատվության ներքո իրականացվող բյուջետային ծրագրերի և միջոցառումների միջոցով</t>
  </si>
  <si>
    <t>3․ Համառոտ ներկայացնել պետական մարմնի պատասխանատվության ներքո իրականացվող բյուջետային ծրագրերում կատարվող հիմնական փոփոխությունները՝ ներառյալ փոփոխություններ մատուցվող ծառայություններում, տրամադրվող տրանսֆերտներում և շահառուների շրջանակներում: Ներկայացնել միայն այն փոփոխությունները, որոնք հատկապես կարևորվում են հիմնական գերակա վերջնական արդյունքների ձեռք բերման տեսանկյունից</t>
  </si>
  <si>
    <t>4.Համառոտ ներկայացնել պետական մարմնի պատասխանատվության ներքո իրականացվող բյուջետային ծրագրերի շրջանակներում իրականացվող Կապիտալ բնույթի հիմնական միջոցառումները , որոնք ուղղված են գերակա վերջնական արդյուքների ապահովմանը</t>
  </si>
  <si>
    <t>7․ Լրացվում է համապատասխան ծրագրի գծով ընդհանուր հատկացումների չափը՝ բազային (փաստացի),  պլանավորվող և կանխատեսվող տարիների համար։ Այն հավասար է տվյալ ծրագրի բոլոր միջոցառումների գծով հատկացումների հանրագումարին</t>
  </si>
  <si>
    <t>11․  Լրացվում է ծրագրի նպատակը</t>
  </si>
  <si>
    <t>12․ Լրացվում է ծրագրի դասիչը՝ Ծրագրային դասակարգչով սահմանված դասիչներին համապատասխան</t>
  </si>
  <si>
    <t>13․  Լրացվում է ծրագրի անվանումը</t>
  </si>
  <si>
    <t xml:space="preserve">14. Լրացվում է ծրագրի վերջնական արդյունքի չափորոշիչը։ </t>
  </si>
  <si>
    <t>15.Լրացվում է վերջնական արդյունքի չափորոշիչի ելակետային փաստացի ցուցանիշը, որի նկատմամբ դիտարկվում է վերջնական արդյունքի ցուցանիշների դինամիկան (որպես ելակետային ցուցանիշ դիտել 2022թվականի փաստացի ցուցանիշը իսկ անհնարինության դեպքում վերջին փաստացի ցուցանիշը)</t>
  </si>
  <si>
    <t>16. Լրացվում է վերջնական արդյունքի չափորոշիչի ելակետային ցուցանիշի ժամկետը (որպես ելակետային ժամկետ դիտել 2021 թվականը իսկ անհնարինության դեպքում վերջին փաստացի ցուցանիշի ժամկետը)</t>
  </si>
  <si>
    <t>17. Լրացվում է վերջնական արդյունքի չափորոշիչի թիրախային/կանխատեսվող ցուցանիշը, որի նկատմամբ դիտարկվում է վերջնական արդյունքի ցուցանիշների դինամիկան։ Անհրաժեշտ է, հաշվի առնել, որպեսզի ծրագրերի վերջնարդյունքները բխեն ոլորտային քաղաքականության կամ ՀՀ կառավարության ծրագրով սահմանված քաղաքականության թիրախներից:</t>
  </si>
  <si>
    <t>18. Լրացվում է վերջնական արդյունքի չափորոշիչի թիրախային /կանխատեսվող ժամկետը։</t>
  </si>
  <si>
    <t>19. Ներկայացնել համապատասխան ծրագրերի գծով սահմանվող վերջնական արդյունքների չափորոշիչների կապը ՀՀ կառավարության ծրագրով և/կամ գործող այլ ռազմավարական փաստաթղթերով սահմանված քաղաքականության կոնկրետ նպատակների և թիրախների հետ, կատարելով հղումներ համապատասխան փաստաթղթերին, ներկայացնելով համապատասխան դրույթներ և փաստաթղթերով սահմանված թիրախային ցուցանիշներ: Ներկայացնել նաև թե ինչպես են ծրագրերի վերջնական արդյունքները նպաստելու համապատասխան քաղաքականության թիրախների իրագործմանը:</t>
  </si>
  <si>
    <t>20. Ներկայացնել համապատասխան ծրագրերի գծով սահմանվող վերջնական արդյունքների չափորոշիչների կապը ՄԱԿ-ի «Կայուն զարգացման 2030 օրակարգում» ներառված կայուն զարգացման 17 նպատակներն և դրանց գծով սահմանված գլոբալ ցուցանիշների հետ: Այն դեպքերում, երբ միևնույն ծրագիրը կապված է մեկից ավելի զարգացման նպատակների և ցուցանիշների հետ, անհրաժեշտ է նշել համապատասխան նպատակներն ու ցուցանիշները՝ նկարագրելով, թե ինչպես են ծրագրերի վերջնական արդյունքները նպաստելու դրանց իրագործմանը: ՄԱԿ-ի կայուն զարգացման նպպատակների և գլոբալ ցուցանիշների վերաբերյալ մանրամասն տեղեկատվությունը կարելի է ծանոթանալ ՄԱԿ-ի պաշտոնական ինտերնետային կայքից` հետևյալ հղումով (http://un.am/hy/p/sustainabledevelopmentgoals):</t>
  </si>
  <si>
    <t xml:space="preserve">21․ Ձևաչափում տեղեկատվությունը ներկայացվում է պետական մարմնին տրամադրվող հատկացումների շրջանակներում իրականացվող յուրաքանչյուր միջոցառման գծով՝ խմբավորված ըստ առանձին ծրագրերի </t>
  </si>
  <si>
    <t>22․ Հաջորդաբար ներկայացվող աղյուսակների տեսքով ներկայացվում են համապատասխան ծրագրի գծով միջոցառումներից յուրաքանչյուրի գծով արդյունքային (կատարողական) ցուցանիշները։ Անհրաժեշտ է հաշվի առնել, որ ծրագրերի միջոցառումները ունենան հստակ/ չափելի/համադրելի ուղղակի արդյունքի ոչ ֆինանսական ցուցանիշներ։</t>
  </si>
  <si>
    <t>24․ Լրացվում է տվյալ միջոցառման տեսակը՝ Ծառայությունների մատուցում, Տրանսֆերտների տրամադրում, Ֆինանսավորման ծախսերի իրականացում և այլն: Միջոցառումների տեսակների սպառիչ ցանկը և դրանց առնչվող տեղեկատվության վերաբերյալ մանրամասն պահանջները ներկայացված են մեթոդական ցուցումների բաղկացուցիչ մաս հանդիսացող «Ծրագրային բյուջետավորման ձևաչափով բյուջետային ծրագրերի և միջոցառումների սահմանման» մեթոդական ձեռնարկով:</t>
  </si>
  <si>
    <t xml:space="preserve">25․ Ծառայությունների դեպքում լրացվում է ծառայությունը մատուցող կազմակերպության(ների) անվանում(ներ)ը (օրինակ՝ դպրոցներ, հիվանդանոցներ, թատրոններ, թանգարաններ և այլն): Հանրային սեփականության կառավարման միջոցառումների դեպքում՝ լրացվում է ակտիվն օգտագործող կազմակերպության(ների) անվանում(ներ)ը, Տրանսֆերտների դեպքում՝ շահառուների ընտրության չափանիշները: </t>
  </si>
  <si>
    <t xml:space="preserve">26․  Լրացվում է ոչ ֆինանսական չափորոշիչի տեսակը (քանակի, որակի, ծածկույթի, ժամկետի և այլ չափորոշիչ): Միջոցառման գծով այլ ֆինանսական չափորոշիչ (օրինակ՝ մատուցվող ծառայության  միավորի գինը և այլն) սահմանված լինելու դեպքում այս դաշտում լրացվում է &lt;Ոչ ֆինանսական չափորոշիչ&gt; բառերը: Յուրաքանչյուր չափորոշիչի վերաբերյալ տեղեկատվությունն անհրաժեշտ է ներկայացնել առանձին տողով: Ոչ ֆինանսական չափորոշիչներ և ցուցանիշներ չեն ներկայացվում պետական մարմինների ներքին ծառայությունների համար նախատեսվող վարչական բնույթի միջոցառումների համար: Այն ծրագրերի և միջոցառումների դեպքում, որոնք առնչվում են միջոլորտային (խաչվող) քաղաքականությունների նպատակների և գերակայությունների (գենդերային քաղաքականություն, կորոնավիրուսի համավարակի հետևանքների հաղթահարում, 2020թ Արցախյան պատերազմի հետևանքների հաղթահարում/տնտեսության հետպատերազմյան վերականգնում) հետ, ոչ-ֆինանսական արդյունքների  ցուցանիշների կազմում անհրաժեշտ է ներառել նաև այդ քաղաքականություններին առնչվող, այդ թվում՝ գենդերային զգայուն ոչ-ֆինանսական ցուցանիշներ: </t>
  </si>
  <si>
    <t xml:space="preserve">28․ Բացել բյուջետային ծախսերը ըստ բյուջետային ծախսերի տնտեսագիտական դասակարգման առանձին կատեգորիաների մակարդակով </t>
  </si>
  <si>
    <t>29․ Բացել բյուջետային ծախսերը առանձին մարզերի մակարդակով</t>
  </si>
  <si>
    <t>30․ Եթե նվիրատվությունները ստացվում են նաև արտաքին աղբյուրներից, ապա դրանք համառոտ նկարագրել ըստ յուրաքանչյուր նվիրատուի</t>
  </si>
  <si>
    <t>33․ Ծախսերը ներկայացնել նաև դրամով՝ կիրառելով փետրվարի 1-ի արտարժույթի ԿԲ փոխարժեքը</t>
  </si>
  <si>
    <t xml:space="preserve">34. Յուրքանչյուր առանձին միջոլորտային (խաչվող) քաղաքականության համար լրացվում է առանձին ձևաչափ: </t>
  </si>
  <si>
    <t>35. Նշվում է միջոլորտային (խաչվող) քաղաքականության անվանումը: Խոսքը վերաբերվում է այնպիսի քաղաքականությունների մասին, որոնց արդյունքներն ու դրանց շրջանակներում իրականացվող միջոցառումներն առնչվում են մեկից ավելի ոլորտների, նպատակների և գերատեսչությունների հետ և առկա ծրագրային կառուցվածքը հնարավորություն չի տալիս արդյունավետ կերպով առանձնացնել այդ քաղաքականություններին ուղղված ծախսերը (օրինակ՝ գենդերային քաղաքականություն, կորոնավիրուսի համավարակի հետևանքների հաղթահարում և այլն):</t>
  </si>
  <si>
    <t>36. Նշվում է տվյալ խաչվող քաղաքականության նպատակ(ներ)ը:  Հնարավորության դեպքում անհրաժեշտ է կատարել հղումներ ՀՀ կառավարության համապատասխան նպատակներն ու գերակայությունները սահմանող փաստաթղթերին:</t>
  </si>
  <si>
    <t>37. Նշվում է տվյալ քաղաքականության շրջանակներում միջինժամկետ հատվածում ակնկալվող հիմնական արդյունքները: Արդյունքները նկարագրելիս հնարավորության սահմաններում անհրաժեշտ է ներկայացնել այն հիմնական վերջնական արդյունքները, որոնց նպաստելու են ներկայացված  միջոցառումների իրականացումը:</t>
  </si>
  <si>
    <t xml:space="preserve">39. Լրացվում է համապատասխան խաչվող քաղաքականությանն առնչվող միջոցառումների (գոյություն ունեցող պարտավորություններ և նոր նախաձեռնություններ հանդիսացող) գծով համապատասխան տարիների համար հաշվարկված ծախսերը: </t>
  </si>
  <si>
    <t>40. Ներկայացվում է տեղեկատվություն համապատասխան խաչվող քաղաքականությանը տվյալ միջոցառման առնչության վերաբերյալ: Առնչությունը ներկայացնելիս, անհրաժեշտ է հստակեցնել, թե ինչպես է տվյալ միջոցառումը նպաստելու խաչվող քաղաքականության նպատակների իրականացմանը, այդ թվում՝ այն հիմնավորելով համապատասխան արդյունքային ցուցանիշներով: Այն դեպքում, երբ միջոցառման շրջանակներում իրականացվող ծախսերի միայն մի մասն է առնչվում խաչվող քաղաքականությանը, անհրաժեշտ է այդ մասին կատարել նշում՝ հնարավորության դեպքում նկարագրելով միջոցառման առնչվող բաղադրիչ(ներ)ը:</t>
  </si>
  <si>
    <r>
      <t>2. Բյուջետային ծրագրերում կատարվող հիմնական փոփոխությունները</t>
    </r>
    <r>
      <rPr>
        <vertAlign val="superscript"/>
        <sz val="10"/>
        <color theme="1"/>
        <rFont val="GHEA Grapalat"/>
        <family val="3"/>
      </rPr>
      <t>3</t>
    </r>
  </si>
  <si>
    <r>
      <t>3.Կապիտալ բնույթի հիմնական միջոցառումները</t>
    </r>
    <r>
      <rPr>
        <vertAlign val="superscript"/>
        <sz val="10"/>
        <color theme="1"/>
        <rFont val="GHEA Grapalat"/>
        <family val="3"/>
      </rPr>
      <t>4</t>
    </r>
    <r>
      <rPr>
        <sz val="10"/>
        <color theme="1"/>
        <rFont val="GHEA Grapalat"/>
        <family val="3"/>
      </rPr>
      <t xml:space="preserve"> </t>
    </r>
  </si>
  <si>
    <r>
      <t>Նպատակը</t>
    </r>
    <r>
      <rPr>
        <vertAlign val="superscript"/>
        <sz val="8"/>
        <color rgb="FF000000"/>
        <rFont val="GHEA Grapalat"/>
        <family val="3"/>
      </rPr>
      <t xml:space="preserve">11 </t>
    </r>
  </si>
  <si>
    <r>
      <t>Ծրագրի դասիչը</t>
    </r>
    <r>
      <rPr>
        <vertAlign val="superscript"/>
        <sz val="8"/>
        <color rgb="FF000000"/>
        <rFont val="GHEA Grapalat"/>
        <family val="3"/>
      </rPr>
      <t>12</t>
    </r>
  </si>
  <si>
    <r>
      <t>Ծրագրի անվանումը</t>
    </r>
    <r>
      <rPr>
        <vertAlign val="superscript"/>
        <sz val="8"/>
        <color rgb="FF000000"/>
        <rFont val="GHEA Grapalat"/>
        <family val="3"/>
      </rPr>
      <t>13</t>
    </r>
  </si>
  <si>
    <r>
      <t>Չափորոշիչը</t>
    </r>
    <r>
      <rPr>
        <vertAlign val="superscript"/>
        <sz val="8"/>
        <color theme="1"/>
        <rFont val="GHEA Grapalat"/>
        <family val="3"/>
      </rPr>
      <t>14</t>
    </r>
  </si>
  <si>
    <r>
      <t>Ցուցանիշը</t>
    </r>
    <r>
      <rPr>
        <vertAlign val="superscript"/>
        <sz val="8"/>
        <color theme="1"/>
        <rFont val="GHEA Grapalat"/>
        <family val="3"/>
      </rPr>
      <t>15</t>
    </r>
  </si>
  <si>
    <r>
      <t>Ժամկետը</t>
    </r>
    <r>
      <rPr>
        <vertAlign val="superscript"/>
        <sz val="8"/>
        <color theme="1"/>
        <rFont val="GHEA Grapalat"/>
        <family val="3"/>
      </rPr>
      <t>16</t>
    </r>
  </si>
  <si>
    <r>
      <t>Ցուցանիշը</t>
    </r>
    <r>
      <rPr>
        <vertAlign val="superscript"/>
        <sz val="8"/>
        <color theme="1"/>
        <rFont val="GHEA Grapalat"/>
        <family val="3"/>
      </rPr>
      <t>17</t>
    </r>
  </si>
  <si>
    <r>
      <t>Ժամկետը</t>
    </r>
    <r>
      <rPr>
        <vertAlign val="superscript"/>
        <sz val="8"/>
        <color theme="1"/>
        <rFont val="GHEA Grapalat"/>
        <family val="3"/>
      </rPr>
      <t>18</t>
    </r>
  </si>
  <si>
    <r>
      <t>Կապը ՄԱԿ-ի կայուն զարգացման նպատակների և ցուցանիշների հետ</t>
    </r>
    <r>
      <rPr>
        <vertAlign val="superscript"/>
        <sz val="8"/>
        <color rgb="FF000000"/>
        <rFont val="GHEA Grapalat"/>
        <family val="3"/>
      </rPr>
      <t>20</t>
    </r>
  </si>
  <si>
    <r>
      <t>Գործառական դասակարգման</t>
    </r>
    <r>
      <rPr>
        <vertAlign val="superscript"/>
        <sz val="11"/>
        <color theme="1"/>
        <rFont val="Calibri"/>
        <family val="2"/>
        <scheme val="minor"/>
      </rPr>
      <t xml:space="preserve"> 27</t>
    </r>
  </si>
  <si>
    <t>4. Տարբերությունը ՀՀ 2024թ. պետական բյուջեի համապատասխան ցուցանիշից (տող 3 - տող 2)</t>
  </si>
  <si>
    <t>5. Տարբերությունը 2025-2027թվականների համար սահմանված ֆինանսավորման նախնական ընդհանուր կողմնորոշիչ չափաքանակներից (տող 3-տող 1)</t>
  </si>
  <si>
    <t>2027թ.</t>
  </si>
  <si>
    <t xml:space="preserve">32․ Յուրաքանչյուր միջոցառման գծով բյուջետային ծախսերը բացել բյուջետային ծախսերի տնտեսագիտական դասակարգման առանձին կատեգորիաների, հոդվածների  մակարդակով </t>
  </si>
  <si>
    <t>այդ թվում՝</t>
  </si>
  <si>
    <t xml:space="preserve"> այդ թվում` բյուջետային ծախսերի տնտեսագիտական դասակարգման հոդվածներ
</t>
  </si>
  <si>
    <t xml:space="preserve"> Բյուջետային ծախսերի գործառական դասակարգման բաժինների, խմբերի և դասերի, բյուջետային ծրագրերի միջոցառումների,  բյուջետային հատկացումների գլխավոր կարգադրիչների անվանումները</t>
  </si>
  <si>
    <t xml:space="preserve"> այդ թվում` ըստ կատարողների</t>
  </si>
  <si>
    <t>Հավելված N 7. Արտաքին և ներքին աղբյուրներից ստացվող նպատակային վարկերի (ենթավարկերի) և նպատակային դրամաշնորհների գծով իրականացվող ծրագրերը</t>
  </si>
  <si>
    <t xml:space="preserve">Ձևաչափ 1. Արտաքին աղբյուրներից ստացվող նպատակային վարկային և դրամաշնորհային ծախսային ծրագրեր </t>
  </si>
  <si>
    <t xml:space="preserve">Ձևաչափ 2. Արտաքին աղբյուրներից ստացվող միջոցների հաշվին իրականացվող ենթավարկային ծրագրերը </t>
  </si>
  <si>
    <t xml:space="preserve">Հավելված N 3. Բյուջետային ծրագրերի և ակնկալվող արդյունքների ներկայացման ձևաչափ* </t>
  </si>
  <si>
    <t>* Հավելվածը անհրաժեշտ է լրացնել Phonetic (Times armenia) տառատեսակով</t>
  </si>
  <si>
    <t>2028թ.</t>
  </si>
  <si>
    <t>Փոփոխությունը 2025-27թթ. ՄԺԾԾ փաստաթղթի համեմատ (լրացնել այո կամ ոչ)</t>
  </si>
  <si>
    <t xml:space="preserve">2027թ. բյուջե 
</t>
  </si>
  <si>
    <t xml:space="preserve">2028թ. բյուջե  
</t>
  </si>
  <si>
    <t>2. &lt;&lt;ՀՀ 2025թ. պետական բյուջեի մասին&gt;&gt; ՀՀ օրենքով պետական մարմնի գծով սահմանված ընդհանուր հատկացումները</t>
  </si>
  <si>
    <t>3. Ընդամենը հայտով ներկայացված ընդհանուր ծախսերը` 2026-2028 թթ. ՄԺԾԾ համար (տող 3.1 + տող 3.2 + տող 3.3.)</t>
  </si>
  <si>
    <t>3.1 Գոյություն ունեցող ծախսային պարտավորությունների գնահատում 2026-2028թթ. ՄԺԾԾ համար (առանց ծախսային խնայողությունների վերաբերյալ առաջարկների ներառման)</t>
  </si>
  <si>
    <r>
      <t>Կապը ՀՀ կառավարության ծրագրով  և ՀՀ գործող այլ ռազմավարական փաստաթղթերով սահմանված ՀՀ կառավարության քաղաքականության նպատակների և թիրախների հետ</t>
    </r>
    <r>
      <rPr>
        <vertAlign val="superscript"/>
        <sz val="8"/>
        <rFont val="GHEA Grapalat"/>
        <family val="3"/>
      </rPr>
      <t>19</t>
    </r>
  </si>
  <si>
    <t>Հավելված N 5. Բյուջետային ծրագրերի/միջոցառումների գծով ծախսերը՝ վարչատարածքային բաժանմամբ (ըստ մարզերի)*</t>
  </si>
  <si>
    <t>1. Պետական մարմնի գծով 2026-2028 թվականների համար սահմանված ֆինանսավորման նախնական ընդհանուր կողմնորոշիչ չափաքանակները*</t>
  </si>
  <si>
    <t xml:space="preserve">*1-ին և 5-րդ տողերը լրացվում են, եթե հայտատու մարմնին տրամադրվել է  նախնական ընդհանուր կողմնորոշիչ չափաքանակ: </t>
  </si>
  <si>
    <t>Հայտով ներկայացված՝ 2026-2028թթ ընդհանուր ծախսերի համեմատությունը ՀՀ 2025թ. պետական բյուջեի և 2026-2028թթ. համար սահմանված նախնական կողմնորոշիչ չափաքանակների հետ</t>
  </si>
  <si>
    <t>Սույն հավելվածը լրացվում է նոր նախաձեռնությունների ներկայացման փուլում:</t>
  </si>
  <si>
    <t xml:space="preserve">27․ Բացել բյուջետային ծախսերը ըստ բյուջետային ծախսերի գործառական դասակարգման առանձին կատեգորիաների մակարդակով </t>
  </si>
  <si>
    <t>38. Ներկայացվում է համապատասխան խաչվող քաղաքականության իրականացման հետ կապված իրավիճակի նկարագրությունը: Ներկայացվում է տվյալ քաղաքականության շրջանակներում պետական մարմնի պատասխանատվությամբ իրականացվող ծրագրերի և միջոցառումների գծով վերջին միտումները ինչպես ոչ ֆինանսական, այնպես էլ ֆինանսական ցուցանիշների մակարդակով:</t>
  </si>
  <si>
    <t>41․ Ներկայացնել 1-5 թվանշանով, որտեղ 1 թվանշանը ենթադրում է առավել բարձր հավանականություն:</t>
  </si>
  <si>
    <t>2026թ. բյուջե (ներառյալ ընդլայնումները և նոր նախաձեռնությունները)</t>
  </si>
  <si>
    <t>2025թ. 
(հաստատված բյուջե)</t>
  </si>
  <si>
    <t xml:space="preserve">2024թ.  (փաստացի) </t>
  </si>
  <si>
    <t xml:space="preserve">2025թ (հաստատված բյուջե) </t>
  </si>
  <si>
    <t xml:space="preserve">2026թ. </t>
  </si>
  <si>
    <t xml:space="preserve">2027թ. </t>
  </si>
  <si>
    <t xml:space="preserve">2028թ. </t>
  </si>
  <si>
    <t xml:space="preserve">այդ թվում նոր նախաձեռնությունները </t>
  </si>
  <si>
    <t xml:space="preserve"> ԲԳԿ</t>
  </si>
  <si>
    <t>2026թ. բազային բյուջե</t>
  </si>
  <si>
    <t>2027թ. բազային բյուջե</t>
  </si>
  <si>
    <t>2028թ. բազային բյուջե</t>
  </si>
  <si>
    <t>Հիմնավորումներ/ Պատճառներ (այդ թվում՝ 2025 թվականի հաստատված բյուջեի նկատմամբ 2026թ. բազային բյուջեի տարբերության պատճառները ըստ հիմնական գործոնների*</t>
  </si>
  <si>
    <t>Հազար դրամ</t>
  </si>
  <si>
    <t xml:space="preserve">Հավելված N 11. Ավարտի ժամկետ ունեցող միջոցառումները </t>
  </si>
  <si>
    <t xml:space="preserve"> ԲՍԿ </t>
  </si>
  <si>
    <t xml:space="preserve"> Ծրագիր </t>
  </si>
  <si>
    <t xml:space="preserve">Դասիչը </t>
  </si>
  <si>
    <t xml:space="preserve">Անվանումը </t>
  </si>
  <si>
    <t xml:space="preserve"> Դասիչը </t>
  </si>
  <si>
    <t xml:space="preserve">Նկարագրությունը </t>
  </si>
  <si>
    <t>2024թ. (փաստացի )</t>
  </si>
  <si>
    <t xml:space="preserve"> ԸՆԴԱՄԵՆԸ </t>
  </si>
  <si>
    <t xml:space="preserve">Մարմնի անվանումը </t>
  </si>
  <si>
    <r>
      <t>4. Ֆինանսական ակտիվների կառավարմանն առնչվող միջոցառումները</t>
    </r>
    <r>
      <rPr>
        <vertAlign val="superscript"/>
        <sz val="10"/>
        <color theme="1"/>
        <rFont val="GHEA Grapalat"/>
        <family val="3"/>
      </rPr>
      <t>5</t>
    </r>
    <r>
      <rPr>
        <sz val="10"/>
        <color theme="1"/>
        <rFont val="GHEA Grapalat"/>
        <family val="3"/>
      </rPr>
      <t>՝</t>
    </r>
  </si>
  <si>
    <t xml:space="preserve"> Ծրագրի/միջոցառման դասիչը</t>
  </si>
  <si>
    <t>Իրականացնողը/ ակտիվն օգտագործողը/ շահառուի ընտրության չափորոշիչը25</t>
  </si>
  <si>
    <t xml:space="preserve">Հավելված 3. ՄԱՍ 1.  </t>
  </si>
  <si>
    <t>5․ Համառոտ ներկայացնել պետական մարմնի պատասխանատվության ներքո իրականացվող բյուջետային ծրագրերի շրջանակներում իրականացվող ֆինանսական ակտիվների կառավարման այն հիմնական միջոցառումները (բաժնետոմսերի ձեռք բերում, վարկերի տրամադրում և այլն), որոնք ուղղված են գերակա վերջնական արդյունքների ապահովմանը</t>
  </si>
  <si>
    <t>Ծախսային խնայողության գծով առաջարկը (-)</t>
  </si>
  <si>
    <r>
      <t>ԸՆԴԱՄԵՆԸ</t>
    </r>
    <r>
      <rPr>
        <b/>
        <vertAlign val="superscript"/>
        <sz val="10"/>
        <rFont val="GHEA Grapalat"/>
        <family val="3"/>
      </rPr>
      <t>7</t>
    </r>
  </si>
  <si>
    <t xml:space="preserve"> Ծրագիր6</t>
  </si>
  <si>
    <t xml:space="preserve"> Ծրագրի նպատակը/Միջոցառման նկարագրությունը</t>
  </si>
  <si>
    <r>
      <t xml:space="preserve"> Միջոցառում</t>
    </r>
    <r>
      <rPr>
        <b/>
        <vertAlign val="superscript"/>
        <sz val="10"/>
        <rFont val="GHEA Grapalat"/>
        <family val="3"/>
      </rPr>
      <t>8</t>
    </r>
  </si>
  <si>
    <t>8.Լրացվում է համապատասխան միջոցառման դասիչը՝ Ծրագրային դասակարգչով սահմանված դասիչներին համապատասխան</t>
  </si>
  <si>
    <t>42.Լրացվում է միջոցառման տեսակը՝ ընթացիկ կամ կապիտալ:</t>
  </si>
  <si>
    <t>43.Լրացվում է միջոցառման հիմքը՝ միջազգային համաձայնագիր, միջազգային պայմանագիր, կառավարության որոշում:</t>
  </si>
  <si>
    <t>44.Լրացվում է միջոցառման սկիզբը՝ անկախ ՄԺԾԾ ժամանակամիջոցից</t>
  </si>
  <si>
    <t xml:space="preserve">6․ Լրացվում է համապատասխան ծրագրի դասիչը՝ Ծրագրային դասակարգչով սահմանված դասիչներին համապատասխան </t>
  </si>
  <si>
    <r>
      <t xml:space="preserve"> Վերջնական արդյունքի նկարագրությունը/Միջոցառման տեսակը</t>
    </r>
    <r>
      <rPr>
        <b/>
        <vertAlign val="superscript"/>
        <sz val="10"/>
        <rFont val="GHEA Grapalat"/>
        <family val="3"/>
      </rPr>
      <t>10</t>
    </r>
  </si>
  <si>
    <r>
      <t xml:space="preserve"> ԲԳԿ/Ծրագրի /միջոցառման անվանումը</t>
    </r>
    <r>
      <rPr>
        <b/>
        <vertAlign val="superscript"/>
        <sz val="10"/>
        <rFont val="GHEA Grapalat"/>
        <family val="3"/>
      </rPr>
      <t>9</t>
    </r>
  </si>
  <si>
    <t>10. Լրացվում է տվյալ միջոցառման տեսակը՝ Ծառայությունների մատուցում, Տրանսֆերտների տրամադրում, Ֆինանսավորման ծախսերի իրականացում և այլն: Միջոցառումների տեսակների սպառիչ ցանկը և դրանց առնչվող տեղեկատվության վերաբերյալ մանրամասն պահանջները ներկայացված են մեթոդական ցուցումների բաղկացուցիչ մաս հանդիսացող «Ծրագրային բյուջետավորման ձևաչափով բյուջետային ծրագրերի և միջոցառումների սահմանման» մեթոդական ձեռնարկով:</t>
  </si>
  <si>
    <t>9. Բյուջետային ծրագրի տողում լրացվում է ծրագրի անվանումը, իսկ միջոցառման տողում՝ միջոցառման անվանումը</t>
  </si>
  <si>
    <t>23․ Միջոցառման յուրանաքանչյուր տվյալ լրացվում է այդ տվյալի վերնագրի տակ գտնվող սյան մեջ:</t>
  </si>
  <si>
    <r>
      <t>ՄԱՍ 4. ՊԵՏԱԿԱՆ ՄԱՐՄՆԻ ԳԾՈՎ ԱՐԴՅՈՒՆՔԱՅԻՆ (ԿԱՏԱՐՈՂԱԿԱՆ) ՑՈՒՑԱՆԻՇՆԵՐԸ</t>
    </r>
    <r>
      <rPr>
        <vertAlign val="superscript"/>
        <sz val="9"/>
        <color theme="1"/>
        <rFont val="GHEA Grapalat"/>
        <family val="3"/>
      </rPr>
      <t xml:space="preserve"> 21</t>
    </r>
  </si>
  <si>
    <r>
      <t>Ծրագրի միջոցառումները</t>
    </r>
    <r>
      <rPr>
        <b/>
        <vertAlign val="superscript"/>
        <sz val="9"/>
        <color theme="1"/>
        <rFont val="GHEA Grapalat"/>
        <family val="3"/>
      </rPr>
      <t>22</t>
    </r>
  </si>
  <si>
    <r>
      <t xml:space="preserve"> Միջոցառում</t>
    </r>
    <r>
      <rPr>
        <vertAlign val="superscript"/>
        <sz val="9"/>
        <rFont val="GHEA Grapalat"/>
        <family val="3"/>
      </rPr>
      <t>23</t>
    </r>
    <r>
      <rPr>
        <sz val="9"/>
        <rFont val="GHEA Grapalat"/>
        <family val="3"/>
      </rPr>
      <t xml:space="preserve"> </t>
    </r>
  </si>
  <si>
    <r>
      <t xml:space="preserve"> Տեսակը</t>
    </r>
    <r>
      <rPr>
        <vertAlign val="superscript"/>
        <sz val="9"/>
        <rFont val="GHEA Grapalat"/>
        <family val="3"/>
      </rPr>
      <t>24</t>
    </r>
  </si>
  <si>
    <t>Հազար  դրամ</t>
  </si>
  <si>
    <t xml:space="preserve">2026թ.  </t>
  </si>
  <si>
    <t>2025թ. ((հաստատված բյուջե)</t>
  </si>
  <si>
    <t xml:space="preserve">
2024թ․ 
(փաստացի)
</t>
  </si>
  <si>
    <t xml:space="preserve"> 2024թ․ 
(փաստացի)</t>
  </si>
  <si>
    <r>
      <t>Արդյունքային չափորոշիչը</t>
    </r>
    <r>
      <rPr>
        <vertAlign val="superscript"/>
        <sz val="9"/>
        <rFont val="GHEA Grapalat"/>
        <family val="3"/>
      </rPr>
      <t>26</t>
    </r>
  </si>
  <si>
    <t>2025թ.
(հաստատված բյուջե)</t>
  </si>
  <si>
    <t>Սույն հավելվածի Մաս 2-ի 1-11 սյունակները ներկայացվում են  բազային բյուջեի ներկայացման փուլում, 12-14 սյունակները՝ նոր նախաձեռնությունների ներկայացման փուլում, իսկ 15-17-րդ սյունակները՝ 2026թ. բյուջետային հայտի ներկայացման փուլում</t>
  </si>
  <si>
    <t>Սույն հավելվածը լրացվում է ՄԺԾԾ նոր նախաձեռնությունների ներկայացման և 2026թ. բյուջետային հայտի ներկայացման փուլում:</t>
  </si>
  <si>
    <t>Սույն հավելվածը լրացվում է նոր նախաձեռնությունների ներկայացման փուլում և 2026թ. բյուջետային հայտի ներկայացման փուլում:</t>
  </si>
  <si>
    <t>Սույն հավելվածը լրացվում է 2026թ. բյուջետային հայտի ներկայացման փուլում:</t>
  </si>
  <si>
    <t>*Սույն հավելվածը ներկայացվում է ՀՀ վարչապետի որոշմամբ հաստատված ժամանակացույցի 3-րդ կետի 3-րդ ենթակետի ա) պարբերությամբ սահմանված ժամկետում</t>
  </si>
  <si>
    <t>ՀՀ ՎԱՅՈՑ ՁՈՐԻ ՄԱՐԶՊԵՏԻ ԱՇԽԱՏԱԿԱԶՄ</t>
  </si>
  <si>
    <t>ՀՀ ՎԱՅՈՑ ՁՈՐԻ ՄԱՐԶՈՒՄ ՊԵՏԱԿԱՆ ՔԱՂԱՔԱԿԱՆՈՒԹՅԱՆ ԱՊԱՀՈՎՈՒՄ</t>
  </si>
  <si>
    <t>Պետական մարմնի անվանումը ՀՀ ՎԱՅՈՑ ՁՈՐԻ ՄԱՐԶՊԵՏԻ ԱՇԽԱՏԱԿԱԶՄ</t>
  </si>
  <si>
    <t>Մարզպետի աշխատակազմի  ենթակայության հիմնարկների կառավարում, կրթության, ճանապարհաշինության, քաղաքաշինության և այլ ոլորտներում հասարակական պատվերի տեղաբաշխում, տնտեսության և սոցիալական տարբեր ոլորտներում մարզային միջոցառումների համակարգում</t>
  </si>
  <si>
    <t>ՀՀ Վայոց ձորի մարզպետի աշխատակազմի  աշխատանքային պայմանների բարելավման համար վարչական սարքավորումների ձեռքբերում</t>
  </si>
  <si>
    <t>Ծառայությունների մատուցում</t>
  </si>
  <si>
    <t>Պետական մարմինների կողմից օգտագործվող ոչ ֆինանսական ակտիվների հետ գործառնություններ</t>
  </si>
  <si>
    <t>ՀՀ Վայոց ձորի մարզում պետական  քաղաքականության իրականացում և ապահովում</t>
  </si>
  <si>
    <t>ՀՀ Վայոց ձորի մարզում տարածքային պետական կառավարում</t>
  </si>
  <si>
    <t>ՀՀ Վայոց ձորի մարզի տարածքում կատարված ներդրումների ծավալը մեկ շնչի հաշվով, հազար դրամ</t>
  </si>
  <si>
    <t>Տարվա ընթացում ստեղծված ոչ գյուղատնտեսական աշխատատեղերի թիվ,  մարդ</t>
  </si>
  <si>
    <t>1000 բնակչին ընկնող նոր ստեղծվող աշխատատեղերի թիվ, տոկոս</t>
  </si>
  <si>
    <t>100,1</t>
  </si>
  <si>
    <t>6.Ինստիտուցիոնալ զարգացում,Տարածքային կառավարում  և տեղական ինքնակառավարում,էջ 90</t>
  </si>
  <si>
    <t xml:space="preserve"> 1051 - 11001 </t>
  </si>
  <si>
    <t>ՀՀ Վայոց ձորի  մարզպետի աշխատակազմի կողմից տարածքային պետական կառավարման ապահովում</t>
  </si>
  <si>
    <t>ՀՀ Վայոց ձորի մարզպետի աշխատակազմ</t>
  </si>
  <si>
    <t xml:space="preserve"> 1051 </t>
  </si>
  <si>
    <t xml:space="preserve"> ՀՀ Վայոց ձորի մարզում տարածքային պետական կառավարում </t>
  </si>
  <si>
    <t xml:space="preserve">Մարզպետի աշխատակազմի ենթակայության հիմնարկների կառավարում, կրթության, ճանապարհաշինության, քաղաքաշինության և այլ ոլորտներում հասարակական պատվերի տեղաբաշխում, տնտեսության և սոցիալական տարբեր ոլորտներում մարզային միջոցառումների համակարգում </t>
  </si>
  <si>
    <t xml:space="preserve">Ծառայությունների մատուցում </t>
  </si>
  <si>
    <t xml:space="preserve"> Ծառայությունը մատուցողի անվանումը` ՀՀ Վայոց ձորի մարզպետի աշխատակազմ </t>
  </si>
  <si>
    <t>ԲԳԿ-ի գծով հաստատված բյուջեի նկատմամբ կատարման նվազագույն տոկոս</t>
  </si>
  <si>
    <t xml:space="preserve"> 1051 - 31001 </t>
  </si>
  <si>
    <t>ՀՀ Վայոց ձորի մարզպետի  աշխատակազմի տեխնիկական հագեցվածության բարելավում</t>
  </si>
  <si>
    <t xml:space="preserve">ՀՀ Վայոց ձորի մարզպետի  աշխատակազմի աշխատանքային պայմանների բարելավման համար վարչական սարքավորումների ձեռքբերում </t>
  </si>
  <si>
    <t xml:space="preserve"> Պետական մարմինների կողմից օգտագործվող ոչ ֆինանսական ակտիվների հետ գործառնություններ </t>
  </si>
  <si>
    <t xml:space="preserve">Ակտիվն օգտագործող կազմակերպության անվանումը` ՀՀ Վայոց ձորի մարզպետի աշխատակազմ </t>
  </si>
  <si>
    <t>Համակարգիչների և համակարգչային սարքավորումների քանակ, հատ</t>
  </si>
  <si>
    <t>Գրասենյակային գույքի միավոր քանակ, հատ</t>
  </si>
  <si>
    <t xml:space="preserve"> Աշխատողների աշխատավարձեր և հավելավճարներ 4111</t>
  </si>
  <si>
    <t xml:space="preserve"> Պարգևատրումներ, դրամական խրախուսումներ և հատուկ վճարներ  4112</t>
  </si>
  <si>
    <t xml:space="preserve"> Քաղաքացիական, դատական և պետական այլ ծառայողների պարգևատրում 4113</t>
  </si>
  <si>
    <t>Էներգետիկ ծառայություններ 4212</t>
  </si>
  <si>
    <t xml:space="preserve"> Կոմունալ ծառայություններ 4213</t>
  </si>
  <si>
    <t>Կապի ծառայություններ  4214</t>
  </si>
  <si>
    <t>Ապահովագրական ծախսեր 4215</t>
  </si>
  <si>
    <t>Ներքին գործուղումներ 4221</t>
  </si>
  <si>
    <t>Համակարգչային ծառայություններ 4232</t>
  </si>
  <si>
    <t xml:space="preserve"> Աշխատակազմի մասնագիտական զարգացման ծառայություններ 4233</t>
  </si>
  <si>
    <t>Կառավարչական ծառայություններ 4235</t>
  </si>
  <si>
    <t>Ներկայացուցչական ծախսեր  4237</t>
  </si>
  <si>
    <t xml:space="preserve"> Ընդհանուր բնույթի այլ ծառայություններ 4239</t>
  </si>
  <si>
    <t>Մասնագիտական ծառայություններ 4241</t>
  </si>
  <si>
    <t xml:space="preserve"> Շենքերի և կառույցների ընթացիկ նորոգում և պահպանում  4251</t>
  </si>
  <si>
    <t xml:space="preserve">Մեքենաների և սարքավորումների ընթացիկ նորոգում և պահպանում  4252 </t>
  </si>
  <si>
    <t>Գրասենյակային նյութեր և հագուստ 4261</t>
  </si>
  <si>
    <t>Տրանսպորտային նյութեր  4264</t>
  </si>
  <si>
    <t>Կենցաղային և հանրային սննդի նյութեր  4267</t>
  </si>
  <si>
    <t>Այլ նպաստներ բյուջեից 4729</t>
  </si>
  <si>
    <t xml:space="preserve"> Հարկեր, պարտադիր վճարներ և տույժեր, որոնք կառավարման տարբեր մակարդակների կողմից կիրառվում են միմյանց նկատմամբ 4823</t>
  </si>
  <si>
    <t>ՀՀ Վայոց ձորի մարզպետի աշխատակազմի կողմից տարածքային պետական կառավարման ապահովում</t>
  </si>
  <si>
    <t>ՀՀ Վայոց ձորի մարզպետի աշխատակազմի  տեխնիկական հագեցվածության բարելավում</t>
  </si>
  <si>
    <t>վարչական սարքավորումներ  5122</t>
  </si>
  <si>
    <t>ՀՀ Վայոց ձորի մարզ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</si>
</sst>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,##0.0;\(##,##0.0\);\-"/>
    <numFmt numFmtId="165" formatCode="#,##0.0_);\(#,##0.0\)"/>
    <numFmt numFmtId="166" formatCode="0.0"/>
  </numFmts>
  <fonts count="71" x14ac:knownFonts="1">
    <font>
      <sz val="11"/>
      <color theme="1"/>
      <name val="Calibri"/>
      <family val="2"/>
      <scheme val="minor"/>
    </font>
    <font>
      <sz val="8"/>
      <color rgb="FF000000"/>
      <name val="GHEA Grapalat"/>
      <family val="3"/>
    </font>
    <font>
      <i/>
      <sz val="8"/>
      <color rgb="FF000000"/>
      <name val="GHEA Grapalat"/>
      <family val="3"/>
    </font>
    <font>
      <i/>
      <sz val="8"/>
      <color theme="1"/>
      <name val="GHEA Grapalat"/>
      <family val="3"/>
    </font>
    <font>
      <b/>
      <sz val="8"/>
      <color theme="1"/>
      <name val="GHEA Grapalat"/>
      <family val="3"/>
    </font>
    <font>
      <vertAlign val="superscript"/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vertAlign val="superscript"/>
      <sz val="8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9"/>
      <color theme="1"/>
      <name val="GHEA Grapalat"/>
      <family val="3"/>
    </font>
    <font>
      <vertAlign val="superscript"/>
      <sz val="9"/>
      <color theme="1"/>
      <name val="GHEA Grapalat"/>
      <family val="3"/>
    </font>
    <font>
      <i/>
      <sz val="9"/>
      <color theme="1"/>
      <name val="GHEA Grapalat"/>
      <family val="3"/>
    </font>
    <font>
      <b/>
      <sz val="10"/>
      <color rgb="FF002060"/>
      <name val="GHEA Grapalat"/>
      <family val="3"/>
    </font>
    <font>
      <b/>
      <sz val="8"/>
      <color rgb="FF002060"/>
      <name val="GHEA Grapalat"/>
      <family val="3"/>
    </font>
    <font>
      <vertAlign val="superscript"/>
      <sz val="8"/>
      <color rgb="FF000000"/>
      <name val="GHEA Grapalat"/>
      <family val="3"/>
    </font>
    <font>
      <vertAlign val="superscript"/>
      <sz val="10"/>
      <color theme="1"/>
      <name val="GHEA Grapalat"/>
      <family val="3"/>
    </font>
    <font>
      <sz val="11"/>
      <color rgb="FFFF0000"/>
      <name val="Calibri"/>
      <family val="2"/>
      <scheme val="minor"/>
    </font>
    <font>
      <sz val="8"/>
      <color rgb="FFFF0000"/>
      <name val="GHEA Grapalat"/>
      <family val="3"/>
    </font>
    <font>
      <b/>
      <i/>
      <sz val="12"/>
      <color rgb="FFFF0000"/>
      <name val="GHEA Grapalat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1"/>
      <name val="Calibri"/>
      <family val="2"/>
      <scheme val="minor"/>
    </font>
    <font>
      <sz val="8"/>
      <name val="GHEA Grapalat"/>
      <family val="3"/>
    </font>
    <font>
      <b/>
      <vertAlign val="superscript"/>
      <sz val="10"/>
      <name val="GHEA Grapalat"/>
      <family val="3"/>
    </font>
    <font>
      <vertAlign val="superscript"/>
      <sz val="8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  <font>
      <b/>
      <sz val="10"/>
      <name val="GHEA Grapalat"/>
      <family val="2"/>
    </font>
    <font>
      <sz val="11"/>
      <color rgb="FF000000"/>
      <name val="Calibri"/>
      <family val="2"/>
    </font>
    <font>
      <b/>
      <i/>
      <sz val="9"/>
      <color rgb="FFFF0000"/>
      <name val="GHEA Grapalat"/>
      <family val="3"/>
    </font>
    <font>
      <i/>
      <sz val="9"/>
      <color rgb="FFFF0000"/>
      <name val="GHEA Grapalat"/>
      <family val="3"/>
    </font>
    <font>
      <i/>
      <sz val="8"/>
      <color rgb="FFFF0000"/>
      <name val="GHEA Grapalat"/>
      <family val="3"/>
    </font>
    <font>
      <sz val="9"/>
      <color rgb="FFFF0000"/>
      <name val="GHEA Grapalat"/>
      <family val="3"/>
    </font>
    <font>
      <b/>
      <i/>
      <sz val="10"/>
      <color rgb="FFFF0000"/>
      <name val="GHEA Grapalat"/>
      <family val="3"/>
    </font>
    <font>
      <sz val="9"/>
      <name val="GHEA Grapalat"/>
      <family val="3"/>
    </font>
    <font>
      <b/>
      <i/>
      <sz val="9"/>
      <name val="GHEA Grapalat"/>
      <family val="3"/>
    </font>
    <font>
      <i/>
      <sz val="9"/>
      <name val="GHEA Grapalat"/>
      <family val="3"/>
    </font>
    <font>
      <sz val="10"/>
      <color rgb="FF000000"/>
      <name val="GHEA Grapalat"/>
      <family val="3"/>
    </font>
    <font>
      <i/>
      <sz val="8"/>
      <name val="GHEA Grapalat"/>
      <family val="3"/>
    </font>
    <font>
      <b/>
      <sz val="9"/>
      <color theme="1"/>
      <name val="GHEA Grapalat"/>
      <family val="3"/>
    </font>
    <font>
      <b/>
      <sz val="9"/>
      <color rgb="FF002060"/>
      <name val="GHEA Grapalat"/>
      <family val="3"/>
    </font>
    <font>
      <b/>
      <vertAlign val="superscript"/>
      <sz val="9"/>
      <color theme="1"/>
      <name val="GHEA Grapalat"/>
      <family val="3"/>
    </font>
    <font>
      <vertAlign val="superscript"/>
      <sz val="9"/>
      <name val="GHEA Grapalat"/>
      <family val="3"/>
    </font>
    <font>
      <b/>
      <sz val="9"/>
      <name val="GHEA Grapalat"/>
      <family val="3"/>
    </font>
    <font>
      <i/>
      <sz val="8"/>
      <color theme="1"/>
      <name val="Arial Armenian"/>
      <family val="2"/>
    </font>
    <font>
      <i/>
      <sz val="8"/>
      <color rgb="FF000000"/>
      <name val="Arial Armenian"/>
      <family val="2"/>
    </font>
    <font>
      <i/>
      <u/>
      <sz val="8"/>
      <color rgb="FFFF0000"/>
      <name val="Arial Armenian"/>
      <family val="2"/>
    </font>
    <font>
      <sz val="8"/>
      <color rgb="FFFF0000"/>
      <name val="Arial Armenian"/>
      <family val="2"/>
    </font>
    <font>
      <i/>
      <u/>
      <sz val="8"/>
      <color theme="1"/>
      <name val="Arial Armenian"/>
      <family val="2"/>
    </font>
    <font>
      <sz val="10"/>
      <name val="GHEA Grapalat"/>
      <family val="3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1">
    <xf numFmtId="0" fontId="0" fillId="0" borderId="0"/>
    <xf numFmtId="0" fontId="21" fillId="0" borderId="0"/>
    <xf numFmtId="0" fontId="22" fillId="15" borderId="25" applyNumberFormat="0" applyFont="0" applyAlignment="0" applyProtection="0"/>
    <xf numFmtId="0" fontId="23" fillId="0" borderId="0">
      <alignment horizontal="left" vertical="top" wrapText="1"/>
    </xf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21" applyNumberFormat="0" applyAlignment="0" applyProtection="0"/>
    <xf numFmtId="0" fontId="32" fillId="13" borderId="22" applyNumberFormat="0" applyAlignment="0" applyProtection="0"/>
    <xf numFmtId="0" fontId="33" fillId="13" borderId="21" applyNumberFormat="0" applyAlignment="0" applyProtection="0"/>
    <xf numFmtId="0" fontId="34" fillId="0" borderId="23" applyNumberFormat="0" applyFill="0" applyAlignment="0" applyProtection="0"/>
    <xf numFmtId="0" fontId="35" fillId="14" borderId="24" applyNumberFormat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8" fillId="39" borderId="0" applyNumberFormat="0" applyBorder="0" applyAlignment="0" applyProtection="0"/>
    <xf numFmtId="164" fontId="23" fillId="0" borderId="0" applyFill="0" applyBorder="0" applyProtection="0">
      <alignment horizontal="right" vertical="top"/>
    </xf>
    <xf numFmtId="0" fontId="22" fillId="15" borderId="25" applyNumberFormat="0" applyFont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43" fontId="39" fillId="0" borderId="0" applyFont="0" applyFill="0" applyBorder="0" applyAlignment="0" applyProtection="0"/>
    <xf numFmtId="164" fontId="48" fillId="0" borderId="0" applyFill="0" applyBorder="0" applyProtection="0">
      <alignment horizontal="right" vertical="top"/>
    </xf>
    <xf numFmtId="43" fontId="49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textRotation="90" wrapText="1"/>
    </xf>
    <xf numFmtId="0" fontId="6" fillId="8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 indent="2"/>
    </xf>
    <xf numFmtId="0" fontId="9" fillId="5" borderId="1" xfId="0" applyFont="1" applyFill="1" applyBorder="1" applyAlignment="1">
      <alignment vertical="center" wrapText="1"/>
    </xf>
    <xf numFmtId="0" fontId="18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41" fillId="0" borderId="0" xfId="0" applyFont="1"/>
    <xf numFmtId="0" fontId="38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5" borderId="5" xfId="0" applyFont="1" applyFill="1" applyBorder="1" applyAlignment="1">
      <alignment horizontal="left" vertical="center" wrapText="1"/>
    </xf>
    <xf numFmtId="0" fontId="9" fillId="0" borderId="0" xfId="0" applyFont="1"/>
    <xf numFmtId="0" fontId="11" fillId="6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" fontId="0" fillId="0" borderId="0" xfId="0" applyNumberFormat="1"/>
    <xf numFmtId="0" fontId="45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0" fontId="50" fillId="0" borderId="0" xfId="0" applyFont="1" applyAlignment="1">
      <alignment horizontal="left" wrapText="1"/>
    </xf>
    <xf numFmtId="0" fontId="52" fillId="0" borderId="0" xfId="0" applyFont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41" fillId="0" borderId="0" xfId="0" applyFont="1" applyAlignment="1">
      <alignment horizontal="left"/>
    </xf>
    <xf numFmtId="0" fontId="40" fillId="5" borderId="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8" fillId="5" borderId="27" xfId="0" applyFont="1" applyFill="1" applyBorder="1" applyAlignment="1">
      <alignment vertical="center" wrapText="1"/>
    </xf>
    <xf numFmtId="0" fontId="40" fillId="5" borderId="15" xfId="0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0" fontId="61" fillId="7" borderId="0" xfId="0" applyFont="1" applyFill="1" applyAlignment="1">
      <alignment vertical="center"/>
    </xf>
    <xf numFmtId="0" fontId="11" fillId="7" borderId="0" xfId="0" applyFont="1" applyFill="1"/>
    <xf numFmtId="0" fontId="60" fillId="7" borderId="0" xfId="0" applyFont="1" applyFill="1" applyAlignment="1">
      <alignment vertical="center"/>
    </xf>
    <xf numFmtId="0" fontId="55" fillId="0" borderId="0" xfId="0" applyFont="1" applyAlignment="1">
      <alignment horizontal="left" vertical="top" wrapText="1"/>
    </xf>
    <xf numFmtId="0" fontId="55" fillId="41" borderId="1" xfId="0" applyFont="1" applyFill="1" applyBorder="1" applyAlignment="1">
      <alignment horizontal="center" vertical="center" wrapText="1"/>
    </xf>
    <xf numFmtId="165" fontId="64" fillId="0" borderId="0" xfId="59" applyNumberFormat="1" applyFont="1">
      <alignment horizontal="right" vertical="top"/>
    </xf>
    <xf numFmtId="0" fontId="11" fillId="6" borderId="2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center"/>
    </xf>
    <xf numFmtId="0" fontId="55" fillId="41" borderId="32" xfId="0" applyFont="1" applyFill="1" applyBorder="1" applyAlignment="1">
      <alignment horizontal="left" vertical="top" wrapText="1"/>
    </xf>
    <xf numFmtId="0" fontId="55" fillId="41" borderId="0" xfId="0" applyFont="1" applyFill="1" applyAlignment="1">
      <alignment horizontal="left" vertical="top" wrapText="1"/>
    </xf>
    <xf numFmtId="0" fontId="11" fillId="40" borderId="0" xfId="0" applyFont="1" applyFill="1"/>
    <xf numFmtId="0" fontId="11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/>
    </xf>
    <xf numFmtId="0" fontId="67" fillId="0" borderId="35" xfId="0" applyFont="1" applyBorder="1" applyAlignment="1">
      <alignment wrapText="1"/>
    </xf>
    <xf numFmtId="0" fontId="68" fillId="0" borderId="35" xfId="0" applyFont="1" applyBorder="1" applyAlignment="1">
      <alignment horizontal="center" wrapText="1"/>
    </xf>
    <xf numFmtId="0" fontId="69" fillId="0" borderId="35" xfId="0" applyFont="1" applyBorder="1" applyAlignment="1">
      <alignment horizontal="justify" wrapText="1"/>
    </xf>
    <xf numFmtId="0" fontId="67" fillId="0" borderId="35" xfId="0" applyFont="1" applyBorder="1" applyAlignment="1">
      <alignment horizontal="justify" wrapText="1"/>
    </xf>
    <xf numFmtId="0" fontId="11" fillId="6" borderId="2" xfId="0" applyFont="1" applyFill="1" applyBorder="1"/>
    <xf numFmtId="0" fontId="11" fillId="6" borderId="3" xfId="0" applyFont="1" applyFill="1" applyBorder="1"/>
    <xf numFmtId="0" fontId="55" fillId="41" borderId="32" xfId="0" applyFont="1" applyFill="1" applyBorder="1" applyAlignment="1">
      <alignment vertical="top"/>
    </xf>
    <xf numFmtId="0" fontId="55" fillId="41" borderId="0" xfId="0" applyFont="1" applyFill="1" applyAlignment="1">
      <alignment vertical="top"/>
    </xf>
    <xf numFmtId="0" fontId="11" fillId="6" borderId="1" xfId="0" applyFont="1" applyFill="1" applyBorder="1"/>
    <xf numFmtId="0" fontId="11" fillId="6" borderId="1" xfId="0" applyFont="1" applyFill="1" applyBorder="1" applyAlignment="1">
      <alignment wrapText="1"/>
    </xf>
    <xf numFmtId="0" fontId="40" fillId="6" borderId="1" xfId="0" applyFont="1" applyFill="1" applyBorder="1" applyAlignment="1">
      <alignment horizontal="left" vertical="top" wrapText="1"/>
    </xf>
    <xf numFmtId="0" fontId="64" fillId="6" borderId="1" xfId="0" applyFont="1" applyFill="1" applyBorder="1" applyAlignment="1">
      <alignment horizontal="left" vertical="top" wrapText="1"/>
    </xf>
    <xf numFmtId="166" fontId="11" fillId="6" borderId="1" xfId="0" applyNumberFormat="1" applyFont="1" applyFill="1" applyBorder="1" applyAlignment="1">
      <alignment wrapText="1"/>
    </xf>
    <xf numFmtId="0" fontId="55" fillId="6" borderId="1" xfId="0" applyFont="1" applyFill="1" applyBorder="1" applyAlignment="1">
      <alignment horizontal="left" vertical="top" wrapText="1"/>
    </xf>
    <xf numFmtId="0" fontId="42" fillId="6" borderId="1" xfId="0" applyFont="1" applyFill="1" applyBorder="1" applyAlignment="1">
      <alignment horizontal="left" vertical="top" wrapText="1"/>
    </xf>
    <xf numFmtId="0" fontId="1" fillId="6" borderId="36" xfId="0" applyFont="1" applyFill="1" applyBorder="1" applyAlignment="1">
      <alignment horizontal="left" vertical="top" wrapText="1"/>
    </xf>
    <xf numFmtId="166" fontId="3" fillId="6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166" fontId="0" fillId="0" borderId="0" xfId="0" applyNumberFormat="1"/>
    <xf numFmtId="0" fontId="70" fillId="0" borderId="0" xfId="0" applyFont="1" applyAlignment="1">
      <alignment horizontal="center" vertical="center"/>
    </xf>
    <xf numFmtId="0" fontId="70" fillId="42" borderId="0" xfId="0" applyFont="1" applyFill="1" applyAlignment="1">
      <alignment horizontal="center" vertical="center"/>
    </xf>
    <xf numFmtId="166" fontId="70" fillId="0" borderId="0" xfId="0" applyNumberFormat="1" applyFont="1" applyAlignment="1">
      <alignment horizontal="center" vertical="center"/>
    </xf>
    <xf numFmtId="0" fontId="53" fillId="6" borderId="5" xfId="0" applyFont="1" applyFill="1" applyBorder="1" applyAlignment="1">
      <alignment horizontal="center"/>
    </xf>
    <xf numFmtId="166" fontId="11" fillId="5" borderId="1" xfId="0" applyNumberFormat="1" applyFont="1" applyFill="1" applyBorder="1" applyAlignment="1">
      <alignment horizontal="center" vertical="center" wrapText="1"/>
    </xf>
    <xf numFmtId="166" fontId="11" fillId="6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59" fillId="6" borderId="2" xfId="0" applyFont="1" applyFill="1" applyBorder="1" applyAlignment="1">
      <alignment horizontal="center" vertical="center" wrapText="1"/>
    </xf>
    <xf numFmtId="0" fontId="59" fillId="6" borderId="7" xfId="0" applyFont="1" applyFill="1" applyBorder="1" applyAlignment="1">
      <alignment horizontal="center" vertical="center" wrapText="1"/>
    </xf>
    <xf numFmtId="49" fontId="58" fillId="2" borderId="13" xfId="0" applyNumberFormat="1" applyFont="1" applyFill="1" applyBorder="1" applyAlignment="1">
      <alignment horizontal="center" vertical="center" wrapText="1"/>
    </xf>
    <xf numFmtId="49" fontId="58" fillId="2" borderId="6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horizontal="center" vertical="center" wrapText="1"/>
    </xf>
    <xf numFmtId="49" fontId="58" fillId="2" borderId="30" xfId="0" applyNumberFormat="1" applyFont="1" applyFill="1" applyBorder="1" applyAlignment="1">
      <alignment horizontal="center" vertical="center" wrapText="1"/>
    </xf>
    <xf numFmtId="49" fontId="58" fillId="2" borderId="12" xfId="0" applyNumberFormat="1" applyFont="1" applyFill="1" applyBorder="1" applyAlignment="1">
      <alignment horizontal="center" vertical="center" wrapText="1"/>
    </xf>
    <xf numFmtId="49" fontId="58" fillId="2" borderId="17" xfId="0" applyNumberFormat="1" applyFont="1" applyFill="1" applyBorder="1" applyAlignment="1">
      <alignment horizontal="center" vertical="center" wrapText="1"/>
    </xf>
    <xf numFmtId="49" fontId="58" fillId="2" borderId="28" xfId="0" applyNumberFormat="1" applyFont="1" applyFill="1" applyBorder="1" applyAlignment="1">
      <alignment horizontal="center" vertical="center" wrapText="1"/>
    </xf>
    <xf numFmtId="49" fontId="58" fillId="2" borderId="9" xfId="0" applyNumberFormat="1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wrapText="1"/>
    </xf>
    <xf numFmtId="0" fontId="8" fillId="5" borderId="33" xfId="0" applyFont="1" applyFill="1" applyBorder="1" applyAlignment="1">
      <alignment horizontal="center" wrapText="1"/>
    </xf>
    <xf numFmtId="0" fontId="8" fillId="5" borderId="34" xfId="0" applyFont="1" applyFill="1" applyBorder="1" applyAlignment="1">
      <alignment horizontal="center" wrapText="1"/>
    </xf>
    <xf numFmtId="0" fontId="47" fillId="0" borderId="0" xfId="0" applyFont="1"/>
    <xf numFmtId="0" fontId="40" fillId="5" borderId="12" xfId="0" applyFont="1" applyFill="1" applyBorder="1" applyAlignment="1">
      <alignment horizontal="center" vertical="center" wrapText="1"/>
    </xf>
    <xf numFmtId="0" fontId="40" fillId="5" borderId="15" xfId="0" applyFont="1" applyFill="1" applyBorder="1" applyAlignment="1">
      <alignment horizontal="center" vertical="center" wrapText="1"/>
    </xf>
    <xf numFmtId="0" fontId="40" fillId="5" borderId="13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14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65" fillId="6" borderId="6" xfId="0" applyFont="1" applyFill="1" applyBorder="1" applyAlignment="1">
      <alignment vertical="center" wrapText="1"/>
    </xf>
    <xf numFmtId="0" fontId="65" fillId="6" borderId="8" xfId="0" applyFont="1" applyFill="1" applyBorder="1" applyAlignment="1">
      <alignment vertical="center" wrapText="1"/>
    </xf>
    <xf numFmtId="0" fontId="65" fillId="6" borderId="5" xfId="0" applyFont="1" applyFill="1" applyBorder="1" applyAlignment="1">
      <alignment vertical="center" wrapText="1"/>
    </xf>
    <xf numFmtId="0" fontId="66" fillId="6" borderId="6" xfId="0" applyFont="1" applyFill="1" applyBorder="1" applyAlignment="1">
      <alignment horizontal="center" vertical="center" wrapText="1"/>
    </xf>
    <xf numFmtId="0" fontId="66" fillId="6" borderId="8" xfId="0" applyFont="1" applyFill="1" applyBorder="1" applyAlignment="1">
      <alignment horizontal="center" vertical="center" wrapText="1"/>
    </xf>
    <xf numFmtId="0" fontId="66" fillId="6" borderId="5" xfId="0" applyFont="1" applyFill="1" applyBorder="1" applyAlignment="1">
      <alignment horizontal="center" vertical="center" wrapText="1"/>
    </xf>
    <xf numFmtId="0" fontId="65" fillId="6" borderId="6" xfId="0" applyFont="1" applyFill="1" applyBorder="1" applyAlignment="1">
      <alignment horizontal="center" vertical="center" wrapText="1"/>
    </xf>
    <xf numFmtId="0" fontId="65" fillId="6" borderId="8" xfId="0" applyFont="1" applyFill="1" applyBorder="1" applyAlignment="1">
      <alignment horizontal="center" vertical="center" wrapText="1"/>
    </xf>
    <xf numFmtId="0" fontId="65" fillId="6" borderId="5" xfId="0" applyFont="1" applyFill="1" applyBorder="1" applyAlignment="1">
      <alignment horizontal="center" vertical="center" wrapText="1"/>
    </xf>
    <xf numFmtId="0" fontId="65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64" fillId="0" borderId="0" xfId="0" applyFont="1" applyAlignment="1">
      <alignment horizontal="left" vertical="top"/>
    </xf>
    <xf numFmtId="0" fontId="55" fillId="41" borderId="32" xfId="0" applyFont="1" applyFill="1" applyBorder="1" applyAlignment="1">
      <alignment horizontal="center" vertical="top" wrapText="1"/>
    </xf>
    <xf numFmtId="0" fontId="55" fillId="41" borderId="0" xfId="0" applyFont="1" applyFill="1" applyAlignment="1">
      <alignment horizontal="center" vertical="top" wrapText="1"/>
    </xf>
    <xf numFmtId="0" fontId="55" fillId="41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wrapText="1"/>
    </xf>
    <xf numFmtId="0" fontId="11" fillId="6" borderId="3" xfId="0" applyFont="1" applyFill="1" applyBorder="1" applyAlignment="1">
      <alignment horizontal="left" wrapText="1"/>
    </xf>
    <xf numFmtId="0" fontId="11" fillId="6" borderId="7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wrapText="1"/>
    </xf>
    <xf numFmtId="0" fontId="42" fillId="0" borderId="0" xfId="0" applyFont="1" applyAlignment="1">
      <alignment wrapText="1"/>
    </xf>
    <xf numFmtId="0" fontId="59" fillId="0" borderId="0" xfId="0" applyFont="1" applyAlignment="1">
      <alignment horizontal="left" vertical="top" wrapText="1"/>
    </xf>
    <xf numFmtId="0" fontId="41" fillId="0" borderId="0" xfId="0" applyFont="1" applyAlignment="1">
      <alignment horizontal="center"/>
    </xf>
    <xf numFmtId="0" fontId="42" fillId="0" borderId="4" xfId="0" applyFont="1" applyBorder="1" applyAlignment="1">
      <alignment horizontal="left"/>
    </xf>
    <xf numFmtId="0" fontId="42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59" fillId="0" borderId="0" xfId="0" applyFont="1" applyAlignment="1">
      <alignment vertical="top" wrapText="1"/>
    </xf>
    <xf numFmtId="0" fontId="52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center"/>
    </xf>
    <xf numFmtId="0" fontId="56" fillId="0" borderId="4" xfId="0" applyFont="1" applyBorder="1" applyAlignment="1">
      <alignment horizontal="left" wrapText="1"/>
    </xf>
    <xf numFmtId="0" fontId="57" fillId="0" borderId="4" xfId="0" applyFont="1" applyBorder="1" applyAlignment="1">
      <alignment horizontal="center" wrapText="1"/>
    </xf>
    <xf numFmtId="0" fontId="57" fillId="0" borderId="0" xfId="0" applyFont="1" applyAlignment="1">
      <alignment horizontal="center" wrapText="1"/>
    </xf>
    <xf numFmtId="0" fontId="57" fillId="0" borderId="4" xfId="0" applyFont="1" applyBorder="1" applyAlignment="1">
      <alignment horizontal="left" wrapText="1"/>
    </xf>
    <xf numFmtId="0" fontId="57" fillId="0" borderId="0" xfId="0" applyFont="1" applyAlignment="1">
      <alignment horizontal="left" wrapText="1"/>
    </xf>
    <xf numFmtId="0" fontId="52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left" wrapText="1"/>
    </xf>
    <xf numFmtId="0" fontId="50" fillId="0" borderId="0" xfId="0" applyFont="1" applyAlignment="1">
      <alignment horizontal="left" wrapText="1"/>
    </xf>
    <xf numFmtId="0" fontId="56" fillId="0" borderId="0" xfId="0" applyFont="1" applyAlignment="1">
      <alignment horizontal="center" wrapText="1"/>
    </xf>
    <xf numFmtId="0" fontId="56" fillId="4" borderId="0" xfId="0" applyFont="1" applyFill="1" applyAlignment="1">
      <alignment horizontal="left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 wrapText="1"/>
    </xf>
    <xf numFmtId="0" fontId="42" fillId="0" borderId="4" xfId="0" applyFont="1" applyBorder="1" applyAlignment="1">
      <alignment horizontal="left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</cellXfs>
  <cellStyles count="61">
    <cellStyle name="20% - Accent1 2" xfId="46" xr:uid="{00000000-0005-0000-0000-000000000000}"/>
    <cellStyle name="20% - Accent2 2" xfId="48" xr:uid="{00000000-0005-0000-0000-000001000000}"/>
    <cellStyle name="20% - Accent3 2" xfId="50" xr:uid="{00000000-0005-0000-0000-000002000000}"/>
    <cellStyle name="20% - Accent4 2" xfId="52" xr:uid="{00000000-0005-0000-0000-000003000000}"/>
    <cellStyle name="20% - Accent5 2" xfId="54" xr:uid="{00000000-0005-0000-0000-000004000000}"/>
    <cellStyle name="20% - Accent6 2" xfId="56" xr:uid="{00000000-0005-0000-0000-000005000000}"/>
    <cellStyle name="20% - Акцент1 2" xfId="21" xr:uid="{00000000-0005-0000-0000-000006000000}"/>
    <cellStyle name="20% - Акцент2 2" xfId="25" xr:uid="{00000000-0005-0000-0000-000007000000}"/>
    <cellStyle name="20% - Акцент3 2" xfId="29" xr:uid="{00000000-0005-0000-0000-000008000000}"/>
    <cellStyle name="20% - Акцент4 2" xfId="33" xr:uid="{00000000-0005-0000-0000-000009000000}"/>
    <cellStyle name="20% - Акцент5 2" xfId="37" xr:uid="{00000000-0005-0000-0000-00000A000000}"/>
    <cellStyle name="20% - Акцент6 2" xfId="41" xr:uid="{00000000-0005-0000-0000-00000B000000}"/>
    <cellStyle name="40% - Accent1 2" xfId="47" xr:uid="{00000000-0005-0000-0000-00000C000000}"/>
    <cellStyle name="40% - Accent2 2" xfId="49" xr:uid="{00000000-0005-0000-0000-00000D000000}"/>
    <cellStyle name="40% - Accent3 2" xfId="51" xr:uid="{00000000-0005-0000-0000-00000E000000}"/>
    <cellStyle name="40% - Accent4 2" xfId="53" xr:uid="{00000000-0005-0000-0000-00000F000000}"/>
    <cellStyle name="40% - Accent5 2" xfId="55" xr:uid="{00000000-0005-0000-0000-000010000000}"/>
    <cellStyle name="40% - Accent6 2" xfId="57" xr:uid="{00000000-0005-0000-0000-000011000000}"/>
    <cellStyle name="40% - Акцент1 2" xfId="22" xr:uid="{00000000-0005-0000-0000-000012000000}"/>
    <cellStyle name="40% - Акцент2 2" xfId="26" xr:uid="{00000000-0005-0000-0000-000013000000}"/>
    <cellStyle name="40% - Акцент3 2" xfId="30" xr:uid="{00000000-0005-0000-0000-000014000000}"/>
    <cellStyle name="40% - Акцент4 2" xfId="34" xr:uid="{00000000-0005-0000-0000-000015000000}"/>
    <cellStyle name="40% - Акцент5 2" xfId="38" xr:uid="{00000000-0005-0000-0000-000016000000}"/>
    <cellStyle name="40% - Акцент6 2" xfId="42" xr:uid="{00000000-0005-0000-0000-000017000000}"/>
    <cellStyle name="60% - Акцент1 2" xfId="23" xr:uid="{00000000-0005-0000-0000-000018000000}"/>
    <cellStyle name="60% - Акцент2 2" xfId="27" xr:uid="{00000000-0005-0000-0000-000019000000}"/>
    <cellStyle name="60% - Акцент3 2" xfId="31" xr:uid="{00000000-0005-0000-0000-00001A000000}"/>
    <cellStyle name="60% - Акцент4 2" xfId="35" xr:uid="{00000000-0005-0000-0000-00001B000000}"/>
    <cellStyle name="60% - Акцент5 2" xfId="39" xr:uid="{00000000-0005-0000-0000-00001C000000}"/>
    <cellStyle name="60% - Акцент6 2" xfId="43" xr:uid="{00000000-0005-0000-0000-00001D000000}"/>
    <cellStyle name="Comma 15" xfId="58" xr:uid="{00000000-0005-0000-0000-00001F000000}"/>
    <cellStyle name="Comma 2 6" xfId="60" xr:uid="{00000000-0005-0000-0000-000020000000}"/>
    <cellStyle name="Normal 3" xfId="1" xr:uid="{00000000-0005-0000-0000-000022000000}"/>
    <cellStyle name="Note 2" xfId="45" xr:uid="{00000000-0005-0000-0000-000024000000}"/>
    <cellStyle name="SN_241" xfId="44" xr:uid="{00000000-0005-0000-0000-000025000000}"/>
    <cellStyle name="SN_b" xfId="59" xr:uid="{00000000-0005-0000-0000-000026000000}"/>
    <cellStyle name="Акцент1 2" xfId="20" xr:uid="{00000000-0005-0000-0000-000027000000}"/>
    <cellStyle name="Акцент2 2" xfId="24" xr:uid="{00000000-0005-0000-0000-000028000000}"/>
    <cellStyle name="Акцент3 2" xfId="28" xr:uid="{00000000-0005-0000-0000-000029000000}"/>
    <cellStyle name="Акцент4 2" xfId="32" xr:uid="{00000000-0005-0000-0000-00002A000000}"/>
    <cellStyle name="Акцент5 2" xfId="36" xr:uid="{00000000-0005-0000-0000-00002B000000}"/>
    <cellStyle name="Акцент6 2" xfId="40" xr:uid="{00000000-0005-0000-0000-00002C000000}"/>
    <cellStyle name="Ввод  2" xfId="12" xr:uid="{00000000-0005-0000-0000-00002D000000}"/>
    <cellStyle name="Вывод 2" xfId="13" xr:uid="{00000000-0005-0000-0000-00002E000000}"/>
    <cellStyle name="Вычисление 2" xfId="14" xr:uid="{00000000-0005-0000-0000-00002F000000}"/>
    <cellStyle name="Заголовок 1 2" xfId="5" xr:uid="{00000000-0005-0000-0000-000030000000}"/>
    <cellStyle name="Заголовок 2 2" xfId="6" xr:uid="{00000000-0005-0000-0000-000031000000}"/>
    <cellStyle name="Заголовок 3 2" xfId="7" xr:uid="{00000000-0005-0000-0000-000032000000}"/>
    <cellStyle name="Заголовок 4 2" xfId="8" xr:uid="{00000000-0005-0000-0000-000033000000}"/>
    <cellStyle name="Итог 2" xfId="19" xr:uid="{00000000-0005-0000-0000-000034000000}"/>
    <cellStyle name="Контрольная ячейка 2" xfId="16" xr:uid="{00000000-0005-0000-0000-000035000000}"/>
    <cellStyle name="Название 2" xfId="4" xr:uid="{00000000-0005-0000-0000-000036000000}"/>
    <cellStyle name="Нейтральный 2" xfId="11" xr:uid="{00000000-0005-0000-0000-000037000000}"/>
    <cellStyle name="Обычный" xfId="0" builtinId="0"/>
    <cellStyle name="Обычный 2" xfId="3" xr:uid="{00000000-0005-0000-0000-000038000000}"/>
    <cellStyle name="Плохой 2" xfId="10" xr:uid="{00000000-0005-0000-0000-000039000000}"/>
    <cellStyle name="Пояснение 2" xfId="18" xr:uid="{00000000-0005-0000-0000-00003A000000}"/>
    <cellStyle name="Примечание" xfId="2" builtinId="10" customBuiltin="1"/>
    <cellStyle name="Связанная ячейка 2" xfId="15" xr:uid="{00000000-0005-0000-0000-00003B000000}"/>
    <cellStyle name="Текст предупреждения 2" xfId="17" xr:uid="{00000000-0005-0000-0000-00003C000000}"/>
    <cellStyle name="Хороший 2" xfId="9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5\&#1348;&#1338;&#1342;&#1342;%2026-28\Marzpeti%20ashxatakazm\&#1344;&#1377;&#1406;&#1381;&#1388;&#1406;&#1377;&#1390;%201-2.xlsx" TargetMode="External"/><Relationship Id="rId1" Type="http://schemas.openxmlformats.org/officeDocument/2006/relationships/externalLinkPath" Target="&#1344;&#1377;&#1406;&#1381;&#1388;&#1406;&#1377;&#1390;%201-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5\&#1348;&#1338;&#1342;&#1342;%2026-28\Marzpeti%20ashxatakazm\4.0.%20&#1343;&#1377;&#1404;&#1377;&#1406;&#1377;&#1408;&#1396;&#1377;&#1398;%20&#1377;&#1402;&#1377;&#1408;&#1377;&#1407;%202026-2028.xls" TargetMode="External"/><Relationship Id="rId1" Type="http://schemas.openxmlformats.org/officeDocument/2006/relationships/externalLinkPath" Target="4.0.%20&#1343;&#1377;&#1404;&#1377;&#1406;&#1377;&#1408;&#1396;&#1377;&#1398;%20&#1377;&#1402;&#1377;&#1408;&#1377;&#1407;%202026-20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Հ1 "/>
      <sheetName val="Լրացման պահանջներ"/>
      <sheetName val="Հ2 Ձև1 "/>
      <sheetName val="Հ2 Ձև2 (1)"/>
      <sheetName val="Հ2 Ձև2 (2)"/>
      <sheetName val="Լրացման պահանջներ (2)"/>
    </sheetNames>
    <sheetDataSet>
      <sheetData sheetId="0">
        <row r="8">
          <cell r="C8" t="str">
            <v>ՀՀ Վայոց ձորի մարզպետի աշխատակազմի կողմից տարածքային պետական կառավարման ապահովում</v>
          </cell>
        </row>
        <row r="9">
          <cell r="C9" t="str">
            <v>ՀՀ Վայոց ձորի մարզպետի աշխատակազմի տեխնիկական հագեցվածության բարելավում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ԱՄՓՈՓ"/>
      <sheetName val="2-ԸՆԴԱՄԵՆԸ ԾԱԽՍԵՐ"/>
      <sheetName val="3-Ծախսերի բացվածք"/>
      <sheetName val="4-փոստային կապ"/>
      <sheetName val="5-ԿԱՊ"/>
      <sheetName val="7-էլ-էներգիա"/>
      <sheetName val="8-էլ-էներգիա-ջեռուցում"/>
      <sheetName val="9-գազով ջեռուցում"/>
      <sheetName val="10-գործուղում"/>
      <sheetName val="11-ավտոմեքենա"/>
      <sheetName val="12-վարչական սարքավորումներ"/>
      <sheetName val="14տարածքներ"/>
      <sheetName val="15ընթացիկ նորոգում"/>
      <sheetName val="16վերապատրաստում"/>
      <sheetName val="17կառուցվածք"/>
      <sheetName val="18հաստիքացուցակ պետ-ծառ"/>
      <sheetName val="31աշխատավարձի ֆոնդ"/>
    </sheetNames>
    <sheetDataSet>
      <sheetData sheetId="0"/>
      <sheetData sheetId="1">
        <row r="20">
          <cell r="E20">
            <v>329727.8</v>
          </cell>
          <cell r="F20">
            <v>306279.09999999998</v>
          </cell>
          <cell r="G20">
            <v>306279.09999999998</v>
          </cell>
          <cell r="K20">
            <v>307195.7</v>
          </cell>
          <cell r="L20">
            <v>310366.7</v>
          </cell>
        </row>
        <row r="21">
          <cell r="E21">
            <v>39057.5</v>
          </cell>
          <cell r="F21">
            <v>42141.2</v>
          </cell>
          <cell r="G21">
            <v>42282</v>
          </cell>
          <cell r="K21">
            <v>42434.2</v>
          </cell>
          <cell r="L21">
            <v>42616.800000000003</v>
          </cell>
        </row>
        <row r="22">
          <cell r="E22">
            <v>24896</v>
          </cell>
          <cell r="F22">
            <v>21910</v>
          </cell>
          <cell r="G22">
            <v>21557</v>
          </cell>
          <cell r="K22">
            <v>21811.3</v>
          </cell>
          <cell r="L22">
            <v>22102.2</v>
          </cell>
        </row>
        <row r="25">
          <cell r="E25">
            <v>4923.4229999999998</v>
          </cell>
          <cell r="F25">
            <v>5982.53</v>
          </cell>
          <cell r="G25">
            <v>8216.5</v>
          </cell>
          <cell r="K25">
            <v>8216.5</v>
          </cell>
          <cell r="L25">
            <v>8216.5</v>
          </cell>
        </row>
        <row r="30">
          <cell r="E30">
            <v>327.91699999999997</v>
          </cell>
          <cell r="F30">
            <v>104.6</v>
          </cell>
          <cell r="G30">
            <v>128.6</v>
          </cell>
          <cell r="K30">
            <v>128.6</v>
          </cell>
          <cell r="L30">
            <v>128.6</v>
          </cell>
        </row>
        <row r="34">
          <cell r="E34">
            <v>2774.89</v>
          </cell>
          <cell r="F34">
            <v>3389.8</v>
          </cell>
          <cell r="G34">
            <v>5200.2</v>
          </cell>
          <cell r="K34">
            <v>5200.2</v>
          </cell>
          <cell r="L34">
            <v>5200.2</v>
          </cell>
        </row>
        <row r="35">
          <cell r="E35">
            <v>154.80000000000001</v>
          </cell>
          <cell r="F35">
            <v>120</v>
          </cell>
          <cell r="G35">
            <v>120</v>
          </cell>
          <cell r="K35">
            <v>120</v>
          </cell>
          <cell r="L35">
            <v>120</v>
          </cell>
        </row>
        <row r="38">
          <cell r="F38">
            <v>2064.1</v>
          </cell>
          <cell r="G38">
            <v>2251</v>
          </cell>
          <cell r="L38">
            <v>2251</v>
          </cell>
        </row>
        <row r="40">
          <cell r="E40">
            <v>2290.1</v>
          </cell>
          <cell r="K40">
            <v>2251</v>
          </cell>
        </row>
        <row r="43">
          <cell r="E43">
            <v>3183</v>
          </cell>
          <cell r="F43">
            <v>3304</v>
          </cell>
          <cell r="G43">
            <v>3304</v>
          </cell>
          <cell r="K43">
            <v>3304</v>
          </cell>
          <cell r="L43">
            <v>3304</v>
          </cell>
        </row>
        <row r="44">
          <cell r="E44">
            <v>209</v>
          </cell>
          <cell r="F44">
            <v>258</v>
          </cell>
          <cell r="G44">
            <v>264</v>
          </cell>
          <cell r="K44">
            <v>264</v>
          </cell>
          <cell r="L44">
            <v>264</v>
          </cell>
        </row>
        <row r="46">
          <cell r="E46">
            <v>0</v>
          </cell>
          <cell r="F46">
            <v>4330.2</v>
          </cell>
          <cell r="G46">
            <v>8280</v>
          </cell>
          <cell r="K46">
            <v>8280</v>
          </cell>
          <cell r="L46">
            <v>8280</v>
          </cell>
        </row>
        <row r="48">
          <cell r="E48">
            <v>896.49</v>
          </cell>
          <cell r="F48">
            <v>300</v>
          </cell>
          <cell r="G48">
            <v>950</v>
          </cell>
          <cell r="K48">
            <v>950</v>
          </cell>
          <cell r="L48">
            <v>950</v>
          </cell>
        </row>
        <row r="49">
          <cell r="E49">
            <v>1502.26</v>
          </cell>
          <cell r="F49">
            <v>2104</v>
          </cell>
          <cell r="G49">
            <v>2204</v>
          </cell>
          <cell r="K49">
            <v>2204</v>
          </cell>
          <cell r="L49">
            <v>2204</v>
          </cell>
        </row>
        <row r="54">
          <cell r="E54">
            <v>919.3</v>
          </cell>
          <cell r="F54">
            <v>429.7</v>
          </cell>
          <cell r="G54">
            <v>429.7</v>
          </cell>
          <cell r="K54">
            <v>429.7</v>
          </cell>
          <cell r="L54">
            <v>429.7</v>
          </cell>
        </row>
        <row r="55">
          <cell r="E55">
            <v>1650</v>
          </cell>
          <cell r="F55">
            <v>1606.2</v>
          </cell>
          <cell r="G55">
            <v>1626.48</v>
          </cell>
          <cell r="K55">
            <v>1626.48</v>
          </cell>
          <cell r="L55">
            <v>1626.48</v>
          </cell>
        </row>
        <row r="56">
          <cell r="E56">
            <v>1407</v>
          </cell>
          <cell r="F56">
            <v>866.7</v>
          </cell>
          <cell r="G56">
            <v>866.7</v>
          </cell>
          <cell r="K56">
            <v>866.7</v>
          </cell>
          <cell r="L56">
            <v>866.7</v>
          </cell>
        </row>
        <row r="60">
          <cell r="E60">
            <v>1066.1859999999999</v>
          </cell>
          <cell r="F60">
            <v>1221.9000000000001</v>
          </cell>
          <cell r="G60">
            <v>1303.4000000000001</v>
          </cell>
          <cell r="K60">
            <v>1303.4000000000001</v>
          </cell>
          <cell r="L60">
            <v>1303.4000000000001</v>
          </cell>
        </row>
        <row r="65">
          <cell r="E65">
            <v>7414.72</v>
          </cell>
          <cell r="F65">
            <v>2981.8</v>
          </cell>
          <cell r="G65">
            <v>2981.7999999999997</v>
          </cell>
          <cell r="K65">
            <v>2981.7999999999997</v>
          </cell>
          <cell r="L65">
            <v>2981.7999999999997</v>
          </cell>
        </row>
        <row r="67">
          <cell r="E67">
            <v>295.04000000000002</v>
          </cell>
          <cell r="F67">
            <v>582.4</v>
          </cell>
          <cell r="G67">
            <v>648.84999999999991</v>
          </cell>
          <cell r="K67">
            <v>648.84999999999991</v>
          </cell>
          <cell r="L67">
            <v>648.84999999999991</v>
          </cell>
        </row>
        <row r="81">
          <cell r="E81">
            <v>30000</v>
          </cell>
          <cell r="F81">
            <v>20000</v>
          </cell>
          <cell r="G81">
            <v>20000</v>
          </cell>
          <cell r="K81">
            <v>20000</v>
          </cell>
          <cell r="L81">
            <v>20000</v>
          </cell>
        </row>
        <row r="84">
          <cell r="E84">
            <v>154.69999999999999</v>
          </cell>
          <cell r="F84">
            <v>258.60000000000002</v>
          </cell>
          <cell r="G84">
            <v>258.60000000000002</v>
          </cell>
          <cell r="K84">
            <v>258.60000000000002</v>
          </cell>
          <cell r="L84">
            <v>258.60000000000002</v>
          </cell>
        </row>
        <row r="95">
          <cell r="E95">
            <v>2832.7</v>
          </cell>
          <cell r="F95">
            <v>5396</v>
          </cell>
          <cell r="G95">
            <v>11310</v>
          </cell>
          <cell r="K95">
            <v>3000</v>
          </cell>
          <cell r="L95">
            <v>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workbookViewId="0">
      <selection activeCell="B18" sqref="B18:I18"/>
    </sheetView>
  </sheetViews>
  <sheetFormatPr defaultRowHeight="15" x14ac:dyDescent="0.25"/>
  <cols>
    <col min="3" max="3" width="14.7109375" customWidth="1"/>
  </cols>
  <sheetData>
    <row r="2" spans="1:12" x14ac:dyDescent="0.25">
      <c r="A2" s="4" t="s">
        <v>25</v>
      </c>
    </row>
    <row r="4" spans="1:12" x14ac:dyDescent="0.25">
      <c r="B4" s="110" t="s">
        <v>41</v>
      </c>
      <c r="C4" s="111"/>
      <c r="D4" s="112" t="s">
        <v>173</v>
      </c>
      <c r="E4" s="113"/>
      <c r="F4" s="113"/>
      <c r="G4" s="113"/>
      <c r="H4" s="113"/>
      <c r="I4" s="114"/>
    </row>
    <row r="6" spans="1:12" x14ac:dyDescent="0.25">
      <c r="A6" s="9" t="s">
        <v>0</v>
      </c>
      <c r="B6" s="10"/>
      <c r="C6" s="10"/>
      <c r="D6" s="11"/>
      <c r="E6" s="11"/>
      <c r="F6" s="11"/>
      <c r="G6" s="11"/>
      <c r="H6" s="11"/>
      <c r="I6" s="11"/>
      <c r="J6" s="8"/>
      <c r="K6" s="8"/>
      <c r="L6" s="8"/>
    </row>
    <row r="8" spans="1:12" x14ac:dyDescent="0.25">
      <c r="A8" s="12" t="s">
        <v>42</v>
      </c>
    </row>
    <row r="9" spans="1:12" ht="31.5" customHeight="1" x14ac:dyDescent="0.25">
      <c r="B9" s="112" t="s">
        <v>174</v>
      </c>
      <c r="C9" s="113"/>
      <c r="D9" s="113"/>
      <c r="E9" s="113"/>
      <c r="F9" s="113"/>
      <c r="G9" s="113"/>
      <c r="H9" s="113"/>
      <c r="I9" s="114"/>
    </row>
    <row r="11" spans="1:12" x14ac:dyDescent="0.25">
      <c r="A11" s="12" t="s">
        <v>72</v>
      </c>
    </row>
    <row r="12" spans="1:12" ht="37.5" customHeight="1" x14ac:dyDescent="0.25">
      <c r="B12" s="112"/>
      <c r="C12" s="113"/>
      <c r="D12" s="113"/>
      <c r="E12" s="113"/>
      <c r="F12" s="113"/>
      <c r="G12" s="113"/>
      <c r="H12" s="113"/>
      <c r="I12" s="114"/>
    </row>
    <row r="14" spans="1:12" x14ac:dyDescent="0.25">
      <c r="A14" s="12" t="s">
        <v>73</v>
      </c>
    </row>
    <row r="15" spans="1:12" ht="36.75" customHeight="1" x14ac:dyDescent="0.25">
      <c r="B15" s="112"/>
      <c r="C15" s="113"/>
      <c r="D15" s="113"/>
      <c r="E15" s="113"/>
      <c r="F15" s="113"/>
      <c r="G15" s="113"/>
      <c r="H15" s="113"/>
      <c r="I15" s="114"/>
    </row>
    <row r="17" spans="1:9" x14ac:dyDescent="0.25">
      <c r="A17" s="12" t="s">
        <v>137</v>
      </c>
    </row>
    <row r="18" spans="1:9" ht="30.75" customHeight="1" x14ac:dyDescent="0.25">
      <c r="B18" s="112"/>
      <c r="C18" s="113"/>
      <c r="D18" s="113"/>
      <c r="E18" s="113"/>
      <c r="F18" s="113"/>
      <c r="G18" s="113"/>
      <c r="H18" s="113"/>
      <c r="I18" s="114"/>
    </row>
    <row r="22" spans="1:9" x14ac:dyDescent="0.25">
      <c r="B22" s="46" t="s">
        <v>170</v>
      </c>
    </row>
  </sheetData>
  <mergeCells count="6">
    <mergeCell ref="B4:C4"/>
    <mergeCell ref="B9:I9"/>
    <mergeCell ref="B12:I12"/>
    <mergeCell ref="B15:I15"/>
    <mergeCell ref="B18:I18"/>
    <mergeCell ref="D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19"/>
  <sheetViews>
    <sheetView topLeftCell="B4" zoomScaleNormal="100" workbookViewId="0">
      <selection activeCell="K9" sqref="K9"/>
    </sheetView>
  </sheetViews>
  <sheetFormatPr defaultRowHeight="15" x14ac:dyDescent="0.25"/>
  <cols>
    <col min="1" max="1" width="6.140625" customWidth="1"/>
    <col min="2" max="2" width="15.42578125" customWidth="1"/>
    <col min="3" max="3" width="17.28515625" customWidth="1"/>
    <col min="4" max="4" width="32.5703125" customWidth="1"/>
    <col min="5" max="5" width="24.42578125" customWidth="1"/>
    <col min="6" max="6" width="18" customWidth="1"/>
    <col min="7" max="7" width="15.85546875" customWidth="1"/>
    <col min="8" max="8" width="15" customWidth="1"/>
    <col min="9" max="9" width="15.85546875" customWidth="1"/>
    <col min="12" max="12" width="12.140625" customWidth="1"/>
    <col min="18" max="18" width="18.5703125" customWidth="1"/>
  </cols>
  <sheetData>
    <row r="2" spans="1:18" x14ac:dyDescent="0.25">
      <c r="A2" s="9" t="s">
        <v>1</v>
      </c>
      <c r="B2" s="10"/>
      <c r="C2" s="10"/>
      <c r="D2" s="11"/>
      <c r="E2" s="11"/>
      <c r="F2" s="11"/>
      <c r="G2" s="11"/>
      <c r="H2" s="11"/>
      <c r="I2" s="11"/>
    </row>
    <row r="3" spans="1:18" x14ac:dyDescent="0.25">
      <c r="E3" t="s">
        <v>175</v>
      </c>
      <c r="I3" s="39"/>
    </row>
    <row r="4" spans="1:18" s="51" customFormat="1" ht="17.25" thickBot="1" x14ac:dyDescent="0.35">
      <c r="A4" s="52"/>
      <c r="B4" s="52"/>
      <c r="C4" s="52"/>
      <c r="D4" s="52"/>
      <c r="E4" s="52"/>
      <c r="M4" s="130" t="s">
        <v>126</v>
      </c>
      <c r="N4" s="130"/>
    </row>
    <row r="5" spans="1:18" s="51" customFormat="1" ht="36" customHeight="1" x14ac:dyDescent="0.25">
      <c r="A5" s="131" t="s">
        <v>121</v>
      </c>
      <c r="B5" s="133" t="s">
        <v>138</v>
      </c>
      <c r="C5" s="133"/>
      <c r="D5" s="133" t="s">
        <v>153</v>
      </c>
      <c r="E5" s="133" t="s">
        <v>145</v>
      </c>
      <c r="F5" s="135" t="s">
        <v>152</v>
      </c>
      <c r="G5" s="123" t="s">
        <v>115</v>
      </c>
      <c r="H5" s="119" t="s">
        <v>116</v>
      </c>
      <c r="I5" s="119" t="s">
        <v>122</v>
      </c>
      <c r="J5" s="119" t="s">
        <v>123</v>
      </c>
      <c r="K5" s="121" t="s">
        <v>124</v>
      </c>
      <c r="L5" s="123" t="s">
        <v>113</v>
      </c>
      <c r="M5" s="119" t="s">
        <v>118</v>
      </c>
      <c r="N5" s="125" t="s">
        <v>119</v>
      </c>
      <c r="O5" s="127" t="s">
        <v>142</v>
      </c>
      <c r="P5" s="128"/>
      <c r="Q5" s="129"/>
      <c r="R5" s="115" t="s">
        <v>125</v>
      </c>
    </row>
    <row r="6" spans="1:18" s="51" customFormat="1" ht="66.75" customHeight="1" x14ac:dyDescent="0.25">
      <c r="A6" s="132"/>
      <c r="B6" s="66" t="s">
        <v>144</v>
      </c>
      <c r="C6" s="66" t="s">
        <v>146</v>
      </c>
      <c r="D6" s="134"/>
      <c r="E6" s="134"/>
      <c r="F6" s="136"/>
      <c r="G6" s="124"/>
      <c r="H6" s="120"/>
      <c r="I6" s="120"/>
      <c r="J6" s="120"/>
      <c r="K6" s="122"/>
      <c r="L6" s="124"/>
      <c r="M6" s="120"/>
      <c r="N6" s="126"/>
      <c r="O6" s="67" t="s">
        <v>117</v>
      </c>
      <c r="P6" s="67" t="s">
        <v>118</v>
      </c>
      <c r="Q6" s="68" t="s">
        <v>119</v>
      </c>
      <c r="R6" s="116"/>
    </row>
    <row r="7" spans="1:18" s="51" customFormat="1" ht="24.75" customHeight="1" x14ac:dyDescent="0.25">
      <c r="A7" s="69">
        <v>1</v>
      </c>
      <c r="B7" s="66">
        <v>2</v>
      </c>
      <c r="C7" s="69">
        <v>3</v>
      </c>
      <c r="D7" s="66">
        <v>4</v>
      </c>
      <c r="E7" s="69">
        <v>5</v>
      </c>
      <c r="F7" s="66">
        <v>6</v>
      </c>
      <c r="G7" s="69">
        <v>7</v>
      </c>
      <c r="H7" s="66">
        <v>8</v>
      </c>
      <c r="I7" s="69">
        <v>9</v>
      </c>
      <c r="J7" s="66">
        <v>10</v>
      </c>
      <c r="K7" s="69">
        <v>11</v>
      </c>
      <c r="L7" s="66">
        <v>12</v>
      </c>
      <c r="M7" s="69">
        <v>13</v>
      </c>
      <c r="N7" s="66">
        <v>14</v>
      </c>
      <c r="O7" s="69">
        <v>15</v>
      </c>
      <c r="P7" s="66">
        <v>16</v>
      </c>
      <c r="Q7" s="69">
        <v>17</v>
      </c>
      <c r="R7" s="66">
        <v>18</v>
      </c>
    </row>
    <row r="8" spans="1:18" s="51" customFormat="1" ht="24.95" customHeight="1" x14ac:dyDescent="0.25">
      <c r="A8" s="117" t="s">
        <v>143</v>
      </c>
      <c r="B8" s="118"/>
      <c r="C8" s="13"/>
      <c r="D8" s="13"/>
      <c r="E8" s="13"/>
      <c r="F8" s="13"/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/>
    </row>
    <row r="9" spans="1:18" s="51" customFormat="1" ht="129.75" customHeight="1" x14ac:dyDescent="0.25">
      <c r="A9" s="13"/>
      <c r="B9" s="13">
        <v>1051</v>
      </c>
      <c r="C9" s="13">
        <v>11001</v>
      </c>
      <c r="D9" s="13" t="str">
        <f>'[1]Հ1 '!$C$8</f>
        <v>ՀՀ Վայոց ձորի մարզպետի աշխատակազմի կողմից տարածքային պետական կառավարման ապահովում</v>
      </c>
      <c r="E9" s="13" t="s">
        <v>176</v>
      </c>
      <c r="F9" s="13" t="s">
        <v>178</v>
      </c>
      <c r="G9" s="13">
        <v>452850.1</v>
      </c>
      <c r="H9" s="13">
        <v>420234.8</v>
      </c>
      <c r="I9" s="13">
        <v>429151.9</v>
      </c>
      <c r="J9" s="13">
        <v>430475</v>
      </c>
      <c r="K9" s="13">
        <v>434119.3</v>
      </c>
      <c r="L9" s="13">
        <f>I9</f>
        <v>429151.9</v>
      </c>
      <c r="M9" s="13">
        <f>J9</f>
        <v>430475</v>
      </c>
      <c r="N9" s="13">
        <f>K9</f>
        <v>434119.3</v>
      </c>
      <c r="O9" s="13"/>
      <c r="P9" s="13"/>
      <c r="Q9" s="13"/>
      <c r="R9" s="13"/>
    </row>
    <row r="10" spans="1:18" s="51" customFormat="1" ht="124.5" customHeight="1" x14ac:dyDescent="0.25">
      <c r="A10" s="13"/>
      <c r="B10" s="13"/>
      <c r="C10" s="13">
        <v>31001</v>
      </c>
      <c r="D10" s="13" t="str">
        <f>'[1]Հ1 '!$C$9</f>
        <v>ՀՀ Վայոց ձորի մարզպետի աշխատակազմի տեխնիկական հագեցվածության բարելավում</v>
      </c>
      <c r="E10" s="13" t="s">
        <v>177</v>
      </c>
      <c r="F10" s="13" t="s">
        <v>179</v>
      </c>
      <c r="G10" s="13">
        <v>2832.7</v>
      </c>
      <c r="H10" s="13">
        <v>5396</v>
      </c>
      <c r="I10" s="13">
        <v>11310</v>
      </c>
      <c r="J10" s="13">
        <v>3000</v>
      </c>
      <c r="K10" s="13">
        <v>3000</v>
      </c>
      <c r="L10" s="13">
        <f>I10</f>
        <v>11310</v>
      </c>
      <c r="M10" s="13">
        <f t="shared" ref="M10:N10" si="0">J10</f>
        <v>3000</v>
      </c>
      <c r="N10" s="13">
        <f t="shared" si="0"/>
        <v>3000</v>
      </c>
      <c r="O10" s="13">
        <v>0</v>
      </c>
      <c r="P10" s="13">
        <v>0</v>
      </c>
      <c r="Q10" s="13">
        <v>0</v>
      </c>
      <c r="R10" s="13"/>
    </row>
    <row r="11" spans="1:18" s="51" customFormat="1" ht="27.75" customHeight="1" x14ac:dyDescent="0.25">
      <c r="A11" s="13"/>
      <c r="B11" s="13"/>
      <c r="C11" s="13"/>
      <c r="D11" s="13"/>
      <c r="E11" s="13"/>
      <c r="F11" s="13"/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/>
    </row>
    <row r="12" spans="1:18" s="51" customFormat="1" ht="23.25" customHeight="1" x14ac:dyDescent="0.25">
      <c r="A12" s="13"/>
      <c r="B12" s="13"/>
      <c r="C12" s="13"/>
      <c r="D12" s="13"/>
      <c r="E12" s="13"/>
      <c r="F12" s="13"/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/>
    </row>
    <row r="13" spans="1:18" s="51" customFormat="1" ht="16.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51" customFormat="1" ht="16.5" x14ac:dyDescent="0.25">
      <c r="A14" s="13"/>
      <c r="B14" s="13"/>
      <c r="C14" s="13"/>
      <c r="D14" s="13"/>
      <c r="E14" s="13"/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/>
    </row>
    <row r="15" spans="1:18" s="51" customFormat="1" ht="24" customHeight="1" x14ac:dyDescent="0.25">
      <c r="A15" s="13"/>
      <c r="B15" s="13"/>
      <c r="C15" s="13"/>
      <c r="D15" s="13"/>
      <c r="E15" s="13"/>
      <c r="F15" s="13"/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/>
    </row>
    <row r="16" spans="1:18" s="51" customFormat="1" ht="27.75" customHeight="1" x14ac:dyDescent="0.25">
      <c r="A16" s="13"/>
      <c r="B16" s="13"/>
      <c r="C16" s="13"/>
      <c r="D16" s="13"/>
      <c r="E16" s="13"/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/>
    </row>
    <row r="19" spans="2:2" x14ac:dyDescent="0.25">
      <c r="B19" s="46" t="s">
        <v>168</v>
      </c>
    </row>
  </sheetData>
  <mergeCells count="17">
    <mergeCell ref="M4:N4"/>
    <mergeCell ref="A5:A6"/>
    <mergeCell ref="B5:C5"/>
    <mergeCell ref="D5:D6"/>
    <mergeCell ref="E5:E6"/>
    <mergeCell ref="F5:F6"/>
    <mergeCell ref="G5:G6"/>
    <mergeCell ref="R5:R6"/>
    <mergeCell ref="A8:B8"/>
    <mergeCell ref="J5:J6"/>
    <mergeCell ref="K5:K6"/>
    <mergeCell ref="L5:L6"/>
    <mergeCell ref="M5:M6"/>
    <mergeCell ref="N5:N6"/>
    <mergeCell ref="H5:H6"/>
    <mergeCell ref="I5:I6"/>
    <mergeCell ref="O5:Q5"/>
  </mergeCells>
  <pageMargins left="0.16" right="0.22" top="0.49" bottom="0.22" header="0.3" footer="0.16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zoomScaleNormal="100" workbookViewId="0">
      <selection activeCell="H8" sqref="H8:H10"/>
    </sheetView>
  </sheetViews>
  <sheetFormatPr defaultRowHeight="15" x14ac:dyDescent="0.25"/>
  <cols>
    <col min="1" max="1" width="4.140625" customWidth="1"/>
    <col min="2" max="2" width="15.28515625" customWidth="1"/>
    <col min="3" max="4" width="16.7109375" customWidth="1"/>
    <col min="5" max="5" width="15.42578125" customWidth="1"/>
    <col min="6" max="6" width="12.85546875" customWidth="1"/>
    <col min="7" max="7" width="12.7109375" customWidth="1"/>
    <col min="8" max="8" width="13" customWidth="1"/>
    <col min="9" max="9" width="13.7109375" customWidth="1"/>
    <col min="10" max="10" width="42.85546875" customWidth="1"/>
    <col min="11" max="11" width="33.42578125" customWidth="1"/>
    <col min="12" max="12" width="19.140625" customWidth="1"/>
  </cols>
  <sheetData>
    <row r="1" spans="1:12" x14ac:dyDescent="0.25">
      <c r="A1" s="4" t="s">
        <v>25</v>
      </c>
    </row>
    <row r="3" spans="1:12" x14ac:dyDescent="0.25">
      <c r="A3" s="9" t="s">
        <v>3</v>
      </c>
      <c r="B3" s="10"/>
      <c r="C3" s="10"/>
      <c r="D3" s="10"/>
      <c r="E3" s="11"/>
      <c r="F3" s="11"/>
      <c r="G3" s="11"/>
      <c r="H3" s="9"/>
      <c r="I3" s="9"/>
      <c r="J3" s="9"/>
      <c r="K3" s="9"/>
      <c r="L3" s="9"/>
    </row>
    <row r="5" spans="1:12" x14ac:dyDescent="0.25">
      <c r="B5" s="147" t="s">
        <v>74</v>
      </c>
      <c r="C5" s="147" t="s">
        <v>75</v>
      </c>
      <c r="D5" s="147" t="s">
        <v>76</v>
      </c>
      <c r="E5" s="147" t="s">
        <v>4</v>
      </c>
      <c r="F5" s="147"/>
      <c r="G5" s="147"/>
      <c r="H5" s="147"/>
      <c r="I5" s="147"/>
      <c r="J5" s="148" t="s">
        <v>104</v>
      </c>
      <c r="K5" s="147" t="s">
        <v>82</v>
      </c>
      <c r="L5" s="147" t="s">
        <v>98</v>
      </c>
    </row>
    <row r="6" spans="1:12" x14ac:dyDescent="0.25">
      <c r="B6" s="147"/>
      <c r="C6" s="147"/>
      <c r="D6" s="147"/>
      <c r="E6" s="149" t="s">
        <v>77</v>
      </c>
      <c r="F6" s="150" t="s">
        <v>5</v>
      </c>
      <c r="G6" s="150"/>
      <c r="H6" s="150" t="s">
        <v>6</v>
      </c>
      <c r="I6" s="150"/>
      <c r="J6" s="148"/>
      <c r="K6" s="147"/>
      <c r="L6" s="147"/>
    </row>
    <row r="7" spans="1:12" ht="24.75" customHeight="1" x14ac:dyDescent="0.25">
      <c r="B7" s="147"/>
      <c r="C7" s="147"/>
      <c r="D7" s="147"/>
      <c r="E7" s="149"/>
      <c r="F7" s="16" t="s">
        <v>78</v>
      </c>
      <c r="G7" s="16" t="s">
        <v>79</v>
      </c>
      <c r="H7" s="16" t="s">
        <v>80</v>
      </c>
      <c r="I7" s="16" t="s">
        <v>81</v>
      </c>
      <c r="J7" s="148"/>
      <c r="K7" s="147"/>
      <c r="L7" s="147"/>
    </row>
    <row r="8" spans="1:12" ht="86.25" thickBot="1" x14ac:dyDescent="0.3">
      <c r="B8" s="137" t="s">
        <v>180</v>
      </c>
      <c r="C8" s="140">
        <v>1051</v>
      </c>
      <c r="D8" s="143" t="s">
        <v>181</v>
      </c>
      <c r="E8" s="84" t="s">
        <v>182</v>
      </c>
      <c r="F8" s="85" t="s">
        <v>185</v>
      </c>
      <c r="G8" s="86">
        <v>2022</v>
      </c>
      <c r="H8" s="87">
        <v>130</v>
      </c>
      <c r="I8" s="86">
        <v>2026</v>
      </c>
      <c r="J8" s="146" t="s">
        <v>186</v>
      </c>
      <c r="K8" s="14"/>
      <c r="L8" s="14"/>
    </row>
    <row r="9" spans="1:12" ht="65.25" thickBot="1" x14ac:dyDescent="0.3">
      <c r="B9" s="138"/>
      <c r="C9" s="141"/>
      <c r="D9" s="144"/>
      <c r="E9" s="84" t="s">
        <v>183</v>
      </c>
      <c r="F9" s="85">
        <v>1572</v>
      </c>
      <c r="G9" s="86">
        <v>2022</v>
      </c>
      <c r="H9" s="87">
        <v>1700</v>
      </c>
      <c r="I9" s="86">
        <v>2026</v>
      </c>
      <c r="J9" s="146"/>
      <c r="K9" s="15"/>
      <c r="L9" s="15"/>
    </row>
    <row r="10" spans="1:12" ht="56.25" customHeight="1" thickBot="1" x14ac:dyDescent="0.3">
      <c r="B10" s="139"/>
      <c r="C10" s="142"/>
      <c r="D10" s="145"/>
      <c r="E10" s="84" t="s">
        <v>184</v>
      </c>
      <c r="F10" s="85">
        <v>31.4</v>
      </c>
      <c r="G10" s="86">
        <v>2022</v>
      </c>
      <c r="H10" s="87">
        <v>35</v>
      </c>
      <c r="I10" s="86">
        <v>2026</v>
      </c>
      <c r="J10" s="146"/>
      <c r="K10" s="15"/>
      <c r="L10" s="15"/>
    </row>
    <row r="11" spans="1:12" ht="20.25" customHeight="1" x14ac:dyDescent="0.25"/>
    <row r="12" spans="1:12" x14ac:dyDescent="0.25">
      <c r="C12" s="46" t="s">
        <v>169</v>
      </c>
    </row>
  </sheetData>
  <mergeCells count="14">
    <mergeCell ref="B8:B10"/>
    <mergeCell ref="C8:C10"/>
    <mergeCell ref="D8:D10"/>
    <mergeCell ref="J8:J10"/>
    <mergeCell ref="L5:L7"/>
    <mergeCell ref="B5:B7"/>
    <mergeCell ref="C5:C7"/>
    <mergeCell ref="E5:I5"/>
    <mergeCell ref="J5:J7"/>
    <mergeCell ref="K5:K7"/>
    <mergeCell ref="E6:E7"/>
    <mergeCell ref="F6:G6"/>
    <mergeCell ref="H6:I6"/>
    <mergeCell ref="D5:D7"/>
  </mergeCells>
  <pageMargins left="0.16" right="0.16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N29"/>
  <sheetViews>
    <sheetView tabSelected="1" topLeftCell="A10" workbookViewId="0">
      <selection activeCell="O24" sqref="O24"/>
    </sheetView>
  </sheetViews>
  <sheetFormatPr defaultRowHeight="13.5" x14ac:dyDescent="0.25"/>
  <cols>
    <col min="1" max="1" width="9.140625" style="46"/>
    <col min="2" max="2" width="7.85546875" style="46" customWidth="1"/>
    <col min="3" max="3" width="14.28515625" style="46" customWidth="1"/>
    <col min="4" max="4" width="14.42578125" style="46" customWidth="1"/>
    <col min="5" max="5" width="12" style="46" customWidth="1"/>
    <col min="6" max="6" width="9.140625" style="46"/>
    <col min="7" max="7" width="10.42578125" style="46" customWidth="1"/>
    <col min="8" max="8" width="15.5703125" style="46" customWidth="1"/>
    <col min="9" max="9" width="30.7109375" style="46" customWidth="1"/>
    <col min="10" max="10" width="11.140625" style="46" customWidth="1"/>
    <col min="11" max="13" width="9.140625" style="46"/>
    <col min="14" max="14" width="12.28515625" style="46" customWidth="1"/>
    <col min="15" max="16384" width="9.140625" style="46"/>
  </cols>
  <sheetData>
    <row r="1" spans="1:14" x14ac:dyDescent="0.25">
      <c r="A1" s="70" t="s">
        <v>95</v>
      </c>
    </row>
    <row r="3" spans="1:14" ht="15" x14ac:dyDescent="0.25">
      <c r="A3" s="71" t="s">
        <v>157</v>
      </c>
      <c r="B3" s="72"/>
      <c r="C3" s="71"/>
      <c r="D3" s="71"/>
      <c r="E3" s="71"/>
      <c r="F3" s="73"/>
      <c r="G3" s="73"/>
      <c r="H3" s="73"/>
      <c r="I3" s="71"/>
    </row>
    <row r="6" spans="1:14" ht="15" x14ac:dyDescent="0.25">
      <c r="A6" s="70" t="s">
        <v>158</v>
      </c>
      <c r="C6" s="27"/>
      <c r="D6" s="27"/>
      <c r="E6" s="27"/>
      <c r="F6" s="27"/>
      <c r="G6" s="27"/>
      <c r="H6" s="27"/>
      <c r="I6" s="27"/>
    </row>
    <row r="8" spans="1:14" s="74" customFormat="1" ht="13.5" customHeight="1" x14ac:dyDescent="0.25">
      <c r="A8" s="159" t="s">
        <v>128</v>
      </c>
      <c r="B8" s="159" t="s">
        <v>129</v>
      </c>
      <c r="C8" s="159"/>
      <c r="D8" s="159" t="s">
        <v>159</v>
      </c>
      <c r="E8" s="159"/>
      <c r="F8" s="159"/>
      <c r="G8" s="159"/>
      <c r="H8" s="159" t="s">
        <v>139</v>
      </c>
      <c r="I8" s="159" t="s">
        <v>166</v>
      </c>
      <c r="J8" s="159" t="s">
        <v>23</v>
      </c>
      <c r="K8" s="159"/>
      <c r="L8" s="159"/>
      <c r="M8" s="159"/>
      <c r="N8" s="159"/>
    </row>
    <row r="9" spans="1:14" s="74" customFormat="1" ht="93.75" customHeight="1" x14ac:dyDescent="0.25">
      <c r="A9" s="159"/>
      <c r="B9" s="75" t="s">
        <v>130</v>
      </c>
      <c r="C9" s="75" t="s">
        <v>131</v>
      </c>
      <c r="D9" s="75" t="s">
        <v>132</v>
      </c>
      <c r="E9" s="75" t="s">
        <v>131</v>
      </c>
      <c r="F9" s="75" t="s">
        <v>133</v>
      </c>
      <c r="G9" s="75" t="s">
        <v>160</v>
      </c>
      <c r="H9" s="159"/>
      <c r="I9" s="159"/>
      <c r="J9" s="75" t="s">
        <v>134</v>
      </c>
      <c r="K9" s="75" t="s">
        <v>163</v>
      </c>
      <c r="L9" s="75" t="s">
        <v>15</v>
      </c>
      <c r="M9" s="75" t="s">
        <v>86</v>
      </c>
      <c r="N9" s="75" t="s">
        <v>97</v>
      </c>
    </row>
    <row r="10" spans="1:14" s="74" customFormat="1" ht="0.75" customHeight="1" x14ac:dyDescent="0.25">
      <c r="A10" s="156" t="s">
        <v>135</v>
      </c>
      <c r="B10" s="156"/>
      <c r="C10" s="156"/>
      <c r="D10" s="156"/>
      <c r="E10" s="156"/>
      <c r="F10" s="156"/>
      <c r="G10" s="156"/>
      <c r="H10" s="156"/>
      <c r="I10" s="156"/>
      <c r="J10" s="76">
        <v>0</v>
      </c>
      <c r="K10" s="76">
        <v>0</v>
      </c>
      <c r="L10" s="76">
        <v>0</v>
      </c>
      <c r="M10" s="76">
        <v>0</v>
      </c>
    </row>
    <row r="11" spans="1:14" s="74" customFormat="1" ht="23.25" customHeight="1" x14ac:dyDescent="0.25">
      <c r="A11" s="77" t="s">
        <v>136</v>
      </c>
      <c r="B11" s="78"/>
      <c r="C11" s="78"/>
      <c r="D11" s="78" t="s">
        <v>189</v>
      </c>
      <c r="E11" s="78"/>
      <c r="F11" s="78"/>
      <c r="G11" s="78"/>
      <c r="H11" s="78"/>
      <c r="I11" s="78"/>
      <c r="J11" s="44">
        <f>J12</f>
        <v>455682.8</v>
      </c>
      <c r="K11" s="44">
        <f t="shared" ref="K11:N11" si="0">K12</f>
        <v>425630.8</v>
      </c>
      <c r="L11" s="44">
        <f t="shared" si="0"/>
        <v>440461.9</v>
      </c>
      <c r="M11" s="44">
        <f t="shared" si="0"/>
        <v>433475</v>
      </c>
      <c r="N11" s="44">
        <f t="shared" si="0"/>
        <v>437119.3</v>
      </c>
    </row>
    <row r="12" spans="1:14" s="74" customFormat="1" ht="23.25" customHeight="1" x14ac:dyDescent="0.25">
      <c r="A12" s="79"/>
      <c r="B12" s="94" t="s">
        <v>190</v>
      </c>
      <c r="C12" s="88" t="s">
        <v>191</v>
      </c>
      <c r="D12" s="89"/>
      <c r="E12" s="89"/>
      <c r="F12" s="89"/>
      <c r="G12" s="78"/>
      <c r="H12" s="78"/>
      <c r="I12" s="78"/>
      <c r="J12" s="44">
        <f>J13+J19</f>
        <v>455682.8</v>
      </c>
      <c r="K12" s="44">
        <f>K13+K19</f>
        <v>425630.8</v>
      </c>
      <c r="L12" s="44">
        <f>L13+L19</f>
        <v>440461.9</v>
      </c>
      <c r="M12" s="44">
        <f>M13+M19</f>
        <v>433475</v>
      </c>
      <c r="N12" s="44">
        <f>N13+N19</f>
        <v>437119.3</v>
      </c>
    </row>
    <row r="13" spans="1:14" s="74" customFormat="1" ht="29.25" customHeight="1" x14ac:dyDescent="0.25">
      <c r="A13" s="90"/>
      <c r="B13" s="91"/>
      <c r="C13" s="91"/>
      <c r="D13" s="94" t="s">
        <v>187</v>
      </c>
      <c r="E13" s="160" t="s">
        <v>188</v>
      </c>
      <c r="F13" s="161"/>
      <c r="G13" s="161"/>
      <c r="H13" s="161"/>
      <c r="I13" s="162"/>
      <c r="J13" s="44">
        <f>'Հ3 Մաս 2'!G9</f>
        <v>452850.1</v>
      </c>
      <c r="K13" s="44">
        <f>'Հ3 Մաս 2'!H9</f>
        <v>420234.8</v>
      </c>
      <c r="L13" s="44">
        <f>'Հ3 Մաս 2'!I9</f>
        <v>429151.9</v>
      </c>
      <c r="M13" s="44">
        <f>'Հ3 Մաս 2'!J9</f>
        <v>430475</v>
      </c>
      <c r="N13" s="44">
        <f>'Հ3 Մաս 2'!K9</f>
        <v>434119.3</v>
      </c>
    </row>
    <row r="14" spans="1:14" s="74" customFormat="1" ht="46.5" customHeight="1" x14ac:dyDescent="0.25">
      <c r="A14" s="79"/>
      <c r="B14" s="80"/>
      <c r="C14" s="80"/>
      <c r="D14" s="80"/>
      <c r="E14" s="80"/>
      <c r="F14" s="155" t="s">
        <v>192</v>
      </c>
      <c r="G14" s="155"/>
      <c r="H14" s="155"/>
      <c r="I14" s="155"/>
      <c r="J14" s="155"/>
      <c r="K14" s="155"/>
      <c r="L14" s="155"/>
      <c r="M14" s="155"/>
      <c r="N14" s="155"/>
    </row>
    <row r="15" spans="1:14" s="74" customFormat="1" ht="23.25" customHeight="1" x14ac:dyDescent="0.25">
      <c r="A15" s="79"/>
      <c r="B15" s="80"/>
      <c r="C15" s="80"/>
      <c r="D15" s="80"/>
      <c r="E15" s="80"/>
      <c r="F15" s="80"/>
      <c r="G15" s="154" t="s">
        <v>193</v>
      </c>
      <c r="H15" s="154"/>
      <c r="I15" s="154"/>
      <c r="J15" s="154"/>
      <c r="K15" s="154"/>
      <c r="L15" s="154"/>
      <c r="M15" s="154"/>
      <c r="N15" s="154"/>
    </row>
    <row r="16" spans="1:14" s="74" customFormat="1" ht="23.25" customHeight="1" x14ac:dyDescent="0.25">
      <c r="A16" s="79"/>
      <c r="B16" s="80"/>
      <c r="C16" s="80"/>
      <c r="D16" s="80"/>
      <c r="E16" s="80"/>
      <c r="F16" s="80"/>
      <c r="G16" s="80"/>
      <c r="H16" s="155" t="s">
        <v>194</v>
      </c>
      <c r="I16" s="155"/>
      <c r="J16" s="155"/>
      <c r="K16" s="155"/>
      <c r="L16" s="155"/>
      <c r="M16" s="155"/>
      <c r="N16" s="155"/>
    </row>
    <row r="17" spans="1:14" s="74" customFormat="1" ht="45.75" customHeight="1" x14ac:dyDescent="0.25">
      <c r="A17" s="79"/>
      <c r="B17" s="80"/>
      <c r="C17" s="80"/>
      <c r="D17" s="80"/>
      <c r="E17" s="80"/>
      <c r="F17" s="80"/>
      <c r="G17" s="80"/>
      <c r="H17" s="80"/>
      <c r="I17" s="82" t="s">
        <v>195</v>
      </c>
      <c r="J17" s="106">
        <v>91.9</v>
      </c>
      <c r="K17" s="106">
        <v>91.9</v>
      </c>
      <c r="L17" s="106">
        <v>91.9</v>
      </c>
      <c r="M17" s="106">
        <v>91.9</v>
      </c>
      <c r="N17" s="106">
        <v>91.9</v>
      </c>
    </row>
    <row r="18" spans="1:14" s="74" customFormat="1" ht="19.5" customHeight="1" x14ac:dyDescent="0.25"/>
    <row r="19" spans="1:14" s="74" customFormat="1" ht="26.25" customHeight="1" x14ac:dyDescent="0.25">
      <c r="A19" s="157"/>
      <c r="B19" s="158"/>
      <c r="C19" s="158"/>
      <c r="D19" s="95" t="s">
        <v>196</v>
      </c>
      <c r="E19" s="151" t="s">
        <v>197</v>
      </c>
      <c r="F19" s="152"/>
      <c r="G19" s="152"/>
      <c r="H19" s="152"/>
      <c r="I19" s="153"/>
      <c r="J19" s="93">
        <f>'Հ3 Մաս 2'!G10</f>
        <v>2832.7</v>
      </c>
      <c r="K19" s="96">
        <f>'Հ3 Մաս 2'!H10</f>
        <v>5396</v>
      </c>
      <c r="L19" s="96">
        <f>'Հ3 Մաս 2'!I10</f>
        <v>11310</v>
      </c>
      <c r="M19" s="96">
        <f>'Հ3 Մաս 2'!J10</f>
        <v>3000</v>
      </c>
      <c r="N19" s="96">
        <f>'Հ3 Մաս 2'!K10</f>
        <v>3000</v>
      </c>
    </row>
    <row r="20" spans="1:14" s="74" customFormat="1" ht="26.25" customHeight="1" x14ac:dyDescent="0.25">
      <c r="A20" s="79"/>
      <c r="B20" s="80"/>
      <c r="C20" s="80"/>
      <c r="D20" s="80"/>
      <c r="E20" s="80"/>
      <c r="F20" s="92" t="s">
        <v>198</v>
      </c>
      <c r="G20" s="92"/>
      <c r="H20" s="92"/>
      <c r="I20" s="92"/>
      <c r="J20" s="92"/>
      <c r="K20" s="92"/>
      <c r="L20" s="92"/>
      <c r="M20" s="92"/>
      <c r="N20" s="92"/>
    </row>
    <row r="21" spans="1:14" s="74" customFormat="1" ht="26.25" customHeight="1" x14ac:dyDescent="0.25">
      <c r="A21" s="79"/>
      <c r="B21" s="80"/>
      <c r="C21" s="80"/>
      <c r="D21" s="80"/>
      <c r="E21" s="80"/>
      <c r="F21" s="80"/>
      <c r="G21" s="154" t="s">
        <v>199</v>
      </c>
      <c r="H21" s="154"/>
      <c r="I21" s="154"/>
      <c r="J21" s="154"/>
      <c r="K21" s="154"/>
      <c r="L21" s="154"/>
      <c r="M21" s="154"/>
      <c r="N21" s="154"/>
    </row>
    <row r="22" spans="1:14" s="74" customFormat="1" ht="26.25" customHeight="1" x14ac:dyDescent="0.25">
      <c r="A22" s="79"/>
      <c r="B22" s="80"/>
      <c r="C22" s="80"/>
      <c r="D22" s="80"/>
      <c r="E22" s="80"/>
      <c r="F22" s="80"/>
      <c r="G22" s="80"/>
      <c r="H22" s="155" t="s">
        <v>200</v>
      </c>
      <c r="I22" s="155"/>
      <c r="J22" s="155"/>
      <c r="K22" s="155"/>
      <c r="L22" s="155"/>
      <c r="M22" s="155"/>
      <c r="N22" s="155"/>
    </row>
    <row r="23" spans="1:14" s="74" customFormat="1" ht="26.25" customHeight="1" x14ac:dyDescent="0.25">
      <c r="A23" s="79"/>
      <c r="B23" s="80"/>
      <c r="C23" s="80"/>
      <c r="D23" s="80"/>
      <c r="E23" s="80"/>
      <c r="F23" s="80"/>
      <c r="G23" s="80"/>
      <c r="H23" s="80"/>
      <c r="I23" s="97" t="s">
        <v>201</v>
      </c>
      <c r="J23" s="83">
        <v>5</v>
      </c>
      <c r="K23" s="83">
        <v>8</v>
      </c>
      <c r="L23" s="83">
        <v>14</v>
      </c>
      <c r="M23" s="83">
        <v>10</v>
      </c>
      <c r="N23" s="83">
        <v>10</v>
      </c>
    </row>
    <row r="24" spans="1:14" s="74" customFormat="1" ht="26.25" customHeight="1" x14ac:dyDescent="0.25">
      <c r="A24" s="79"/>
      <c r="B24" s="80"/>
      <c r="C24" s="80"/>
      <c r="D24" s="80"/>
      <c r="E24" s="80"/>
      <c r="F24" s="80"/>
      <c r="G24" s="80"/>
      <c r="H24" s="80"/>
      <c r="I24" s="97" t="s">
        <v>202</v>
      </c>
      <c r="J24" s="44">
        <v>42</v>
      </c>
      <c r="K24" s="44">
        <v>92</v>
      </c>
      <c r="L24" s="44">
        <v>44</v>
      </c>
      <c r="M24" s="44">
        <v>0</v>
      </c>
      <c r="N24" s="44">
        <v>0</v>
      </c>
    </row>
    <row r="25" spans="1:14" s="74" customFormat="1" x14ac:dyDescent="0.25"/>
    <row r="26" spans="1:14" ht="16.5" customHeight="1" x14ac:dyDescent="0.25"/>
    <row r="27" spans="1:14" x14ac:dyDescent="0.25">
      <c r="A27" s="81" t="s">
        <v>96</v>
      </c>
      <c r="B27" s="81"/>
      <c r="C27" s="81"/>
    </row>
    <row r="29" spans="1:14" x14ac:dyDescent="0.25">
      <c r="B29" s="46" t="s">
        <v>170</v>
      </c>
    </row>
  </sheetData>
  <mergeCells count="15">
    <mergeCell ref="J8:N8"/>
    <mergeCell ref="F14:N14"/>
    <mergeCell ref="G15:N15"/>
    <mergeCell ref="H16:N16"/>
    <mergeCell ref="A8:A9"/>
    <mergeCell ref="B8:C8"/>
    <mergeCell ref="D8:G8"/>
    <mergeCell ref="H8:H9"/>
    <mergeCell ref="I8:I9"/>
    <mergeCell ref="E13:I13"/>
    <mergeCell ref="E19:I19"/>
    <mergeCell ref="G21:N21"/>
    <mergeCell ref="H22:N22"/>
    <mergeCell ref="A10:I10"/>
    <mergeCell ref="A19:C19"/>
  </mergeCells>
  <pageMargins left="0.2" right="0.2" top="0.25" bottom="0.2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N44"/>
  <sheetViews>
    <sheetView topLeftCell="A4" workbookViewId="0">
      <selection activeCell="J8" sqref="J8"/>
    </sheetView>
  </sheetViews>
  <sheetFormatPr defaultRowHeight="15" x14ac:dyDescent="0.25"/>
  <cols>
    <col min="1" max="1" width="6" customWidth="1"/>
    <col min="2" max="2" width="4.5703125" customWidth="1"/>
    <col min="3" max="3" width="4.85546875" customWidth="1"/>
    <col min="4" max="4" width="7.28515625" customWidth="1"/>
    <col min="5" max="5" width="6.85546875" customWidth="1"/>
    <col min="6" max="6" width="8.85546875" customWidth="1"/>
    <col min="7" max="7" width="42.5703125" customWidth="1"/>
    <col min="8" max="8" width="21" customWidth="1"/>
    <col min="9" max="9" width="18.42578125" customWidth="1"/>
    <col min="10" max="10" width="18" customWidth="1"/>
    <col min="11" max="11" width="18.140625" customWidth="1"/>
    <col min="12" max="12" width="17.5703125" customWidth="1"/>
    <col min="13" max="13" width="30.28515625" customWidth="1"/>
  </cols>
  <sheetData>
    <row r="1" spans="1:14" x14ac:dyDescent="0.25">
      <c r="A1" s="4" t="s">
        <v>26</v>
      </c>
    </row>
    <row r="2" spans="1:14" x14ac:dyDescent="0.25">
      <c r="L2" s="40" t="s">
        <v>161</v>
      </c>
    </row>
    <row r="3" spans="1:14" ht="29.25" customHeight="1" x14ac:dyDescent="0.25">
      <c r="B3" s="163" t="s">
        <v>83</v>
      </c>
      <c r="C3" s="163"/>
      <c r="D3" s="163"/>
      <c r="E3" s="163" t="s">
        <v>7</v>
      </c>
      <c r="F3" s="163"/>
      <c r="G3" s="164" t="s">
        <v>90</v>
      </c>
      <c r="H3" s="164" t="s">
        <v>164</v>
      </c>
      <c r="I3" s="164" t="s">
        <v>114</v>
      </c>
      <c r="J3" s="35"/>
      <c r="K3" s="164" t="s">
        <v>99</v>
      </c>
      <c r="L3" s="164" t="s">
        <v>100</v>
      </c>
    </row>
    <row r="4" spans="1:14" ht="126" customHeight="1" x14ac:dyDescent="0.25">
      <c r="B4" s="35" t="s">
        <v>8</v>
      </c>
      <c r="C4" s="35" t="s">
        <v>9</v>
      </c>
      <c r="D4" s="35" t="s">
        <v>10</v>
      </c>
      <c r="E4" s="6" t="s">
        <v>2</v>
      </c>
      <c r="F4" s="6" t="s">
        <v>18</v>
      </c>
      <c r="G4" s="165"/>
      <c r="H4" s="165"/>
      <c r="I4" s="165"/>
      <c r="J4" s="47" t="s">
        <v>113</v>
      </c>
      <c r="K4" s="165"/>
      <c r="L4" s="165"/>
    </row>
    <row r="5" spans="1:14" ht="25.5" customHeight="1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11</v>
      </c>
      <c r="K5" s="35">
        <v>12</v>
      </c>
      <c r="L5" s="35">
        <v>13</v>
      </c>
    </row>
    <row r="6" spans="1:14" x14ac:dyDescent="0.25">
      <c r="B6" s="20"/>
      <c r="C6" s="20"/>
      <c r="D6" s="20"/>
      <c r="E6" s="6"/>
      <c r="F6" s="6"/>
      <c r="G6" s="35" t="s">
        <v>16</v>
      </c>
      <c r="H6" s="109">
        <f>H7</f>
        <v>455682.82599999994</v>
      </c>
      <c r="I6" s="109">
        <f t="shared" ref="I6:L6" si="0">I7</f>
        <v>425630.83</v>
      </c>
      <c r="J6" s="109">
        <f t="shared" si="0"/>
        <v>440461.92999999993</v>
      </c>
      <c r="K6" s="109">
        <f t="shared" si="0"/>
        <v>433475.02999999997</v>
      </c>
      <c r="L6" s="109">
        <f t="shared" si="0"/>
        <v>437119.52999999997</v>
      </c>
    </row>
    <row r="7" spans="1:14" ht="25.5" x14ac:dyDescent="0.25">
      <c r="B7" s="19">
        <v>1</v>
      </c>
      <c r="C7" s="19">
        <v>1</v>
      </c>
      <c r="D7" s="19">
        <v>1</v>
      </c>
      <c r="E7" s="18">
        <v>1051</v>
      </c>
      <c r="F7" s="18"/>
      <c r="G7" s="25" t="s">
        <v>181</v>
      </c>
      <c r="H7" s="100">
        <f>H9+H34</f>
        <v>455682.82599999994</v>
      </c>
      <c r="I7" s="100">
        <f t="shared" ref="I7:L7" si="1">I9+I34</f>
        <v>425630.83</v>
      </c>
      <c r="J7" s="100">
        <f t="shared" si="1"/>
        <v>440461.92999999993</v>
      </c>
      <c r="K7" s="100">
        <f t="shared" si="1"/>
        <v>433475.02999999997</v>
      </c>
      <c r="L7" s="100">
        <f t="shared" si="1"/>
        <v>437119.52999999997</v>
      </c>
    </row>
    <row r="8" spans="1:14" x14ac:dyDescent="0.25">
      <c r="B8" s="19"/>
      <c r="C8" s="19"/>
      <c r="D8" s="19"/>
      <c r="E8" s="18"/>
      <c r="F8" s="18"/>
      <c r="G8" s="24" t="s">
        <v>88</v>
      </c>
      <c r="H8" s="18"/>
      <c r="I8" s="18"/>
      <c r="J8" s="18"/>
      <c r="K8" s="18"/>
      <c r="L8" s="18"/>
    </row>
    <row r="9" spans="1:14" ht="25.5" x14ac:dyDescent="0.25">
      <c r="B9" s="19"/>
      <c r="C9" s="19"/>
      <c r="D9" s="19"/>
      <c r="E9" s="18"/>
      <c r="F9" s="18">
        <v>11001</v>
      </c>
      <c r="G9" s="25" t="s">
        <v>224</v>
      </c>
      <c r="H9" s="100">
        <f>H13+H14+H15+H16+H17+H18+H19+H20+H21+H22+H23+H24+H25+H26+H27+H28+H29+H30+H31+H32+H33</f>
        <v>452850.12599999993</v>
      </c>
      <c r="I9" s="100">
        <f t="shared" ref="I9:L9" si="2">I13+I14+I15+I16+I17+I18+I19+I20+I21+I22+I23+I24+I25+I26+I27+I28+I29+I30+I31+I32+I33</f>
        <v>420234.83</v>
      </c>
      <c r="J9" s="100">
        <f t="shared" si="2"/>
        <v>429151.92999999993</v>
      </c>
      <c r="K9" s="100">
        <f t="shared" si="2"/>
        <v>430475.02999999997</v>
      </c>
      <c r="L9" s="100">
        <f t="shared" si="2"/>
        <v>434119.52999999997</v>
      </c>
      <c r="M9" s="102"/>
    </row>
    <row r="10" spans="1:14" x14ac:dyDescent="0.25">
      <c r="B10" s="19"/>
      <c r="C10" s="19"/>
      <c r="D10" s="19"/>
      <c r="E10" s="18"/>
      <c r="F10" s="18"/>
      <c r="G10" s="24" t="s">
        <v>91</v>
      </c>
      <c r="H10" s="18"/>
      <c r="I10" s="18"/>
      <c r="J10" s="18"/>
      <c r="K10" s="18"/>
      <c r="L10" s="18"/>
    </row>
    <row r="11" spans="1:14" x14ac:dyDescent="0.25">
      <c r="B11" s="19"/>
      <c r="C11" s="19"/>
      <c r="D11" s="19"/>
      <c r="E11" s="18"/>
      <c r="F11" s="18"/>
      <c r="G11" s="25" t="s">
        <v>189</v>
      </c>
      <c r="H11" s="18"/>
      <c r="I11" s="18"/>
      <c r="J11" s="18"/>
      <c r="K11" s="18"/>
      <c r="L11" s="18"/>
    </row>
    <row r="12" spans="1:14" ht="30" customHeight="1" x14ac:dyDescent="0.25">
      <c r="B12" s="19"/>
      <c r="C12" s="19"/>
      <c r="D12" s="19"/>
      <c r="E12" s="18"/>
      <c r="F12" s="18"/>
      <c r="G12" s="24" t="s">
        <v>89</v>
      </c>
      <c r="H12" s="18"/>
      <c r="I12" s="18"/>
      <c r="J12" s="18"/>
      <c r="K12" s="18"/>
      <c r="L12" s="18"/>
    </row>
    <row r="13" spans="1:14" ht="25.5" x14ac:dyDescent="0.25">
      <c r="B13" s="19"/>
      <c r="C13" s="19"/>
      <c r="D13" s="19"/>
      <c r="E13" s="18"/>
      <c r="F13" s="18"/>
      <c r="G13" s="98" t="s">
        <v>203</v>
      </c>
      <c r="H13" s="18">
        <f>'[2]2-ԸՆԴԱՄԵՆԸ ԾԱԽՍԵՐ'!$E$20</f>
        <v>329727.8</v>
      </c>
      <c r="I13" s="18">
        <f>'[2]2-ԸՆԴԱՄԵՆԸ ԾԱԽՍԵՐ'!$F$20</f>
        <v>306279.09999999998</v>
      </c>
      <c r="J13" s="18">
        <f>'[2]2-ԸՆԴԱՄԵՆԸ ԾԱԽՍԵՐ'!$G$20</f>
        <v>306279.09999999998</v>
      </c>
      <c r="K13" s="18">
        <f>'[2]2-ԸՆԴԱՄԵՆԸ ԾԱԽՍԵՐ'!$K$20</f>
        <v>307195.7</v>
      </c>
      <c r="L13" s="18">
        <f>'[2]2-ԸՆԴԱՄԵՆԸ ԾԱԽՍԵՐ'!$L$20</f>
        <v>310366.7</v>
      </c>
      <c r="N13" s="105"/>
    </row>
    <row r="14" spans="1:14" ht="25.5" x14ac:dyDescent="0.25">
      <c r="B14" s="19"/>
      <c r="C14" s="19"/>
      <c r="D14" s="19"/>
      <c r="E14" s="18"/>
      <c r="F14" s="18"/>
      <c r="G14" s="98" t="s">
        <v>204</v>
      </c>
      <c r="H14" s="18">
        <f>'[2]2-ԸՆԴԱՄԵՆԸ ԾԱԽՍԵՐ'!$E$21</f>
        <v>39057.5</v>
      </c>
      <c r="I14" s="18">
        <f>'[2]2-ԸՆԴԱՄԵՆԸ ԾԱԽՍԵՐ'!$F$21</f>
        <v>42141.2</v>
      </c>
      <c r="J14" s="18">
        <f>'[2]2-ԸՆԴԱՄԵՆԸ ԾԱԽՍԵՐ'!$G$21</f>
        <v>42282</v>
      </c>
      <c r="K14" s="18">
        <f>'[2]2-ԸՆԴԱՄԵՆԸ ԾԱԽՍԵՐ'!$K$21</f>
        <v>42434.2</v>
      </c>
      <c r="L14" s="18">
        <f>'[2]2-ԸՆԴԱՄԵՆԸ ԾԱԽՍԵՐ'!$L$21</f>
        <v>42616.800000000003</v>
      </c>
      <c r="N14" s="103"/>
    </row>
    <row r="15" spans="1:14" ht="25.5" x14ac:dyDescent="0.25">
      <c r="B15" s="19"/>
      <c r="C15" s="19"/>
      <c r="D15" s="19"/>
      <c r="E15" s="18"/>
      <c r="F15" s="18"/>
      <c r="G15" s="98" t="s">
        <v>205</v>
      </c>
      <c r="H15" s="18">
        <f>'[2]2-ԸՆԴԱՄԵՆԸ ԾԱԽՍԵՐ'!$E$22</f>
        <v>24896</v>
      </c>
      <c r="I15" s="18">
        <f>'[2]2-ԸՆԴԱՄԵՆԸ ԾԱԽՍԵՐ'!$F$22</f>
        <v>21910</v>
      </c>
      <c r="J15" s="18">
        <f>'[2]2-ԸՆԴԱՄԵՆԸ ԾԱԽՍԵՐ'!$G$22</f>
        <v>21557</v>
      </c>
      <c r="K15" s="18">
        <f>'[2]2-ԸՆԴԱՄԵՆԸ ԾԱԽՍԵՐ'!$K$22</f>
        <v>21811.3</v>
      </c>
      <c r="L15" s="18">
        <f>'[2]2-ԸՆԴԱՄԵՆԸ ԾԱԽՍԵՐ'!$L$22</f>
        <v>22102.2</v>
      </c>
      <c r="N15" s="103"/>
    </row>
    <row r="16" spans="1:14" x14ac:dyDescent="0.25">
      <c r="B16" s="19"/>
      <c r="C16" s="19"/>
      <c r="D16" s="19"/>
      <c r="E16" s="18"/>
      <c r="F16" s="18"/>
      <c r="G16" s="98" t="s">
        <v>206</v>
      </c>
      <c r="H16" s="100">
        <f>'[2]2-ԸՆԴԱՄԵՆԸ ԾԱԽՍԵՐ'!$E$25</f>
        <v>4923.4229999999998</v>
      </c>
      <c r="I16" s="100">
        <f>'[2]2-ԸՆԴԱՄԵՆԸ ԾԱԽՍԵՐ'!$F$25</f>
        <v>5982.53</v>
      </c>
      <c r="J16" s="18">
        <f>'[2]2-ԸՆԴԱՄԵՆԸ ԾԱԽՍԵՐ'!$G$25</f>
        <v>8216.5</v>
      </c>
      <c r="K16" s="18">
        <f>'[2]2-ԸՆԴԱՄԵՆԸ ԾԱԽՍԵՐ'!$K$25</f>
        <v>8216.5</v>
      </c>
      <c r="L16" s="18">
        <f>'[2]2-ԸՆԴԱՄԵՆԸ ԾԱԽՍԵՐ'!$L$25</f>
        <v>8216.5</v>
      </c>
      <c r="N16" s="103"/>
    </row>
    <row r="17" spans="2:14" x14ac:dyDescent="0.25">
      <c r="B17" s="19"/>
      <c r="C17" s="19"/>
      <c r="D17" s="19"/>
      <c r="E17" s="18"/>
      <c r="F17" s="18"/>
      <c r="G17" s="98" t="s">
        <v>207</v>
      </c>
      <c r="H17" s="100">
        <f>'[2]2-ԸՆԴԱՄԵՆԸ ԾԱԽՍԵՐ'!$E$30</f>
        <v>327.91699999999997</v>
      </c>
      <c r="I17" s="100">
        <f>'[2]2-ԸՆԴԱՄԵՆԸ ԾԱԽՍԵՐ'!$F$30</f>
        <v>104.6</v>
      </c>
      <c r="J17" s="100">
        <f>'[2]2-ԸՆԴԱՄԵՆԸ ԾԱԽՍԵՐ'!$G$30</f>
        <v>128.6</v>
      </c>
      <c r="K17" s="100">
        <f>'[2]2-ԸՆԴԱՄԵՆԸ ԾԱԽՍԵՐ'!$K$30</f>
        <v>128.6</v>
      </c>
      <c r="L17" s="100">
        <f>'[2]2-ԸՆԴԱՄԵՆԸ ԾԱԽՍԵՐ'!$L$30</f>
        <v>128.6</v>
      </c>
      <c r="N17" s="103"/>
    </row>
    <row r="18" spans="2:14" x14ac:dyDescent="0.25">
      <c r="B18" s="19"/>
      <c r="C18" s="19"/>
      <c r="D18" s="19"/>
      <c r="E18" s="18"/>
      <c r="F18" s="18"/>
      <c r="G18" s="98" t="s">
        <v>208</v>
      </c>
      <c r="H18" s="18">
        <f>'[2]2-ԸՆԴԱՄԵՆԸ ԾԱԽՍԵՐ'!$E$34</f>
        <v>2774.89</v>
      </c>
      <c r="I18" s="18">
        <f>'[2]2-ԸՆԴԱՄԵՆԸ ԾԱԽՍԵՐ'!$F$34</f>
        <v>3389.8</v>
      </c>
      <c r="J18" s="18">
        <f>'[2]2-ԸՆԴԱՄԵՆԸ ԾԱԽՍԵՐ'!$G$34</f>
        <v>5200.2</v>
      </c>
      <c r="K18" s="18">
        <f>'[2]2-ԸՆԴԱՄԵՆԸ ԾԱԽՍԵՐ'!$K$34</f>
        <v>5200.2</v>
      </c>
      <c r="L18" s="18">
        <f>'[2]2-ԸՆԴԱՄԵՆԸ ԾԱԽՍԵՐ'!$L$34</f>
        <v>5200.2</v>
      </c>
      <c r="N18" s="103"/>
    </row>
    <row r="19" spans="2:14" x14ac:dyDescent="0.25">
      <c r="B19" s="19"/>
      <c r="C19" s="19"/>
      <c r="D19" s="19"/>
      <c r="E19" s="18"/>
      <c r="F19" s="18"/>
      <c r="G19" s="98" t="s">
        <v>209</v>
      </c>
      <c r="H19" s="18">
        <f>'[2]2-ԸՆԴԱՄԵՆԸ ԾԱԽՍԵՐ'!$E$35</f>
        <v>154.80000000000001</v>
      </c>
      <c r="I19" s="18">
        <f>'[2]2-ԸՆԴԱՄԵՆԸ ԾԱԽՍԵՐ'!$F$35</f>
        <v>120</v>
      </c>
      <c r="J19" s="18">
        <f>'[2]2-ԸՆԴԱՄԵՆԸ ԾԱԽՍԵՐ'!$G$35</f>
        <v>120</v>
      </c>
      <c r="K19" s="18">
        <f>'[2]2-ԸՆԴԱՄԵՆԸ ԾԱԽՍԵՐ'!$K$35</f>
        <v>120</v>
      </c>
      <c r="L19" s="18">
        <f>'[2]2-ԸՆԴԱՄԵՆԸ ԾԱԽՍԵՐ'!$L$35</f>
        <v>120</v>
      </c>
      <c r="N19" s="104"/>
    </row>
    <row r="20" spans="2:14" x14ac:dyDescent="0.25">
      <c r="B20" s="19"/>
      <c r="C20" s="19"/>
      <c r="D20" s="19"/>
      <c r="E20" s="18"/>
      <c r="F20" s="18"/>
      <c r="G20" s="98" t="s">
        <v>210</v>
      </c>
      <c r="H20" s="18">
        <f>'[2]2-ԸՆԴԱՄԵՆԸ ԾԱԽՍԵՐ'!$E$40</f>
        <v>2290.1</v>
      </c>
      <c r="I20" s="18">
        <f>'[2]2-ԸՆԴԱՄԵՆԸ ԾԱԽՍԵՐ'!$F$38</f>
        <v>2064.1</v>
      </c>
      <c r="J20" s="18">
        <f>'[2]2-ԸՆԴԱՄԵՆԸ ԾԱԽՍԵՐ'!$G$38</f>
        <v>2251</v>
      </c>
      <c r="K20" s="18">
        <f>'[2]2-ԸՆԴԱՄԵՆԸ ԾԱԽՍԵՐ'!$K$40</f>
        <v>2251</v>
      </c>
      <c r="L20" s="18">
        <f>'[2]2-ԸՆԴԱՄԵՆԸ ԾԱԽՍԵՐ'!$L$38</f>
        <v>2251</v>
      </c>
      <c r="N20" s="104"/>
    </row>
    <row r="21" spans="2:14" x14ac:dyDescent="0.25">
      <c r="B21" s="19"/>
      <c r="C21" s="19"/>
      <c r="D21" s="19"/>
      <c r="E21" s="18"/>
      <c r="F21" s="18"/>
      <c r="G21" s="98" t="s">
        <v>211</v>
      </c>
      <c r="H21" s="18">
        <f>'[2]2-ԸՆԴԱՄԵՆԸ ԾԱԽՍԵՐ'!$E$43</f>
        <v>3183</v>
      </c>
      <c r="I21" s="18">
        <f>'[2]2-ԸՆԴԱՄԵՆԸ ԾԱԽՍԵՐ'!$F$43</f>
        <v>3304</v>
      </c>
      <c r="J21" s="18">
        <f>'[2]2-ԸՆԴԱՄԵՆԸ ԾԱԽՍԵՐ'!$G$43</f>
        <v>3304</v>
      </c>
      <c r="K21" s="18">
        <f>'[2]2-ԸՆԴԱՄԵՆԸ ԾԱԽՍԵՐ'!$K$43</f>
        <v>3304</v>
      </c>
      <c r="L21" s="18">
        <f>'[2]2-ԸՆԴԱՄԵՆԸ ԾԱԽՍԵՐ'!$L$43</f>
        <v>3304</v>
      </c>
      <c r="N21" s="104"/>
    </row>
    <row r="22" spans="2:14" ht="25.5" x14ac:dyDescent="0.25">
      <c r="B22" s="19"/>
      <c r="C22" s="19"/>
      <c r="D22" s="19"/>
      <c r="E22" s="18"/>
      <c r="F22" s="18"/>
      <c r="G22" s="98" t="s">
        <v>212</v>
      </c>
      <c r="H22" s="18">
        <f>'[2]2-ԸՆԴԱՄԵՆԸ ԾԱԽՍԵՐ'!$E$44</f>
        <v>209</v>
      </c>
      <c r="I22" s="18">
        <f>'[2]2-ԸՆԴԱՄԵՆԸ ԾԱԽՍԵՐ'!$F$44</f>
        <v>258</v>
      </c>
      <c r="J22" s="18">
        <f>'[2]2-ԸՆԴԱՄԵՆԸ ԾԱԽՍԵՐ'!$G$44</f>
        <v>264</v>
      </c>
      <c r="K22" s="18">
        <f>'[2]2-ԸՆԴԱՄԵՆԸ ԾԱԽՍԵՐ'!$K$44</f>
        <v>264</v>
      </c>
      <c r="L22" s="18">
        <f>'[2]2-ԸՆԴԱՄԵՆԸ ԾԱԽՍԵՐ'!$L$44</f>
        <v>264</v>
      </c>
      <c r="N22" s="104"/>
    </row>
    <row r="23" spans="2:14" x14ac:dyDescent="0.25">
      <c r="B23" s="19"/>
      <c r="C23" s="19"/>
      <c r="D23" s="19"/>
      <c r="E23" s="18"/>
      <c r="F23" s="18"/>
      <c r="G23" s="98" t="s">
        <v>213</v>
      </c>
      <c r="H23" s="18">
        <f>'[2]2-ԸՆԴԱՄԵՆԸ ԾԱԽՍԵՐ'!$E$46</f>
        <v>0</v>
      </c>
      <c r="I23" s="18">
        <f>'[2]2-ԸՆԴԱՄԵՆԸ ԾԱԽՍԵՐ'!$F$46</f>
        <v>4330.2</v>
      </c>
      <c r="J23" s="18">
        <f>'[2]2-ԸՆԴԱՄԵՆԸ ԾԱԽՍԵՐ'!$G$46</f>
        <v>8280</v>
      </c>
      <c r="K23" s="18">
        <f>'[2]2-ԸՆԴԱՄԵՆԸ ԾԱԽՍԵՐ'!$K$46</f>
        <v>8280</v>
      </c>
      <c r="L23" s="18">
        <f>'[2]2-ԸՆԴԱՄԵՆԸ ԾԱԽՍԵՐ'!$L$46</f>
        <v>8280</v>
      </c>
      <c r="N23" s="104"/>
    </row>
    <row r="24" spans="2:14" x14ac:dyDescent="0.25">
      <c r="B24" s="19"/>
      <c r="C24" s="19"/>
      <c r="D24" s="19"/>
      <c r="E24" s="18"/>
      <c r="F24" s="18"/>
      <c r="G24" s="98" t="s">
        <v>214</v>
      </c>
      <c r="H24" s="100">
        <f>'[2]2-ԸՆԴԱՄԵՆԸ ԾԱԽՍԵՐ'!$E$48</f>
        <v>896.49</v>
      </c>
      <c r="I24" s="100">
        <f>'[2]2-ԸՆԴԱՄԵՆԸ ԾԱԽՍԵՐ'!$F$48</f>
        <v>300</v>
      </c>
      <c r="J24" s="100">
        <f>'[2]2-ԸՆԴԱՄԵՆԸ ԾԱԽՍԵՐ'!$G$48</f>
        <v>950</v>
      </c>
      <c r="K24" s="100">
        <f>'[2]2-ԸՆԴԱՄԵՆԸ ԾԱԽՍԵՐ'!$K$48</f>
        <v>950</v>
      </c>
      <c r="L24" s="100">
        <f>'[2]2-ԸՆԴԱՄԵՆԸ ԾԱԽՍԵՐ'!$L$48</f>
        <v>950</v>
      </c>
      <c r="N24" s="104"/>
    </row>
    <row r="25" spans="2:14" x14ac:dyDescent="0.25">
      <c r="B25" s="19"/>
      <c r="C25" s="19"/>
      <c r="D25" s="19"/>
      <c r="E25" s="18"/>
      <c r="F25" s="18"/>
      <c r="G25" s="98" t="s">
        <v>215</v>
      </c>
      <c r="H25" s="100">
        <f>'[2]2-ԸՆԴԱՄԵՆԸ ԾԱԽՍԵՐ'!$E$49</f>
        <v>1502.26</v>
      </c>
      <c r="I25" s="100">
        <f>'[2]2-ԸՆԴԱՄԵՆԸ ԾԱԽՍԵՐ'!$F$49</f>
        <v>2104</v>
      </c>
      <c r="J25" s="100">
        <f>'[2]2-ԸՆԴԱՄԵՆԸ ԾԱԽՍԵՐ'!$G$49</f>
        <v>2204</v>
      </c>
      <c r="K25" s="100">
        <f>'[2]2-ԸՆԴԱՄԵՆԸ ԾԱԽՍԵՐ'!$K$49</f>
        <v>2204</v>
      </c>
      <c r="L25" s="100">
        <f>'[2]2-ԸՆԴԱՄԵՆԸ ԾԱԽՍԵՐ'!$L$49</f>
        <v>2204</v>
      </c>
      <c r="N25" s="104"/>
    </row>
    <row r="26" spans="2:14" x14ac:dyDescent="0.25">
      <c r="B26" s="19"/>
      <c r="C26" s="19"/>
      <c r="D26" s="19"/>
      <c r="E26" s="18"/>
      <c r="F26" s="18"/>
      <c r="G26" s="98" t="s">
        <v>216</v>
      </c>
      <c r="H26" s="18">
        <f>'[2]2-ԸՆԴԱՄԵՆԸ ԾԱԽՍԵՐ'!$E$54</f>
        <v>919.3</v>
      </c>
      <c r="I26" s="18">
        <f>'[2]2-ԸՆԴԱՄԵՆԸ ԾԱԽՍԵՐ'!$F$54</f>
        <v>429.7</v>
      </c>
      <c r="J26" s="18">
        <f>'[2]2-ԸՆԴԱՄԵՆԸ ԾԱԽՍԵՐ'!$G$54</f>
        <v>429.7</v>
      </c>
      <c r="K26" s="18">
        <f>'[2]2-ԸՆԴԱՄԵՆԸ ԾԱԽՍԵՐ'!$K$54</f>
        <v>429.7</v>
      </c>
      <c r="L26" s="18">
        <f>'[2]2-ԸՆԴԱՄԵՆԸ ԾԱԽՍԵՐ'!$L$54</f>
        <v>429.7</v>
      </c>
      <c r="N26" s="104"/>
    </row>
    <row r="27" spans="2:14" ht="25.5" x14ac:dyDescent="0.25">
      <c r="B27" s="19"/>
      <c r="C27" s="19"/>
      <c r="D27" s="19"/>
      <c r="E27" s="18"/>
      <c r="F27" s="18"/>
      <c r="G27" s="98" t="s">
        <v>217</v>
      </c>
      <c r="H27" s="100">
        <f>'[2]2-ԸՆԴԱՄԵՆԸ ԾԱԽՍԵՐ'!$E$55</f>
        <v>1650</v>
      </c>
      <c r="I27" s="100">
        <f>'[2]2-ԸՆԴԱՄԵՆԸ ԾԱԽՍԵՐ'!$F$55</f>
        <v>1606.2</v>
      </c>
      <c r="J27" s="100">
        <f>'[2]2-ԸՆԴԱՄԵՆԸ ԾԱԽՍԵՐ'!$G$55</f>
        <v>1626.48</v>
      </c>
      <c r="K27" s="100">
        <f>'[2]2-ԸՆԴԱՄԵՆԸ ԾԱԽՍԵՐ'!$K$55</f>
        <v>1626.48</v>
      </c>
      <c r="L27" s="100">
        <f>'[2]2-ԸՆԴԱՄԵՆԸ ԾԱԽՍԵՐ'!$L$55</f>
        <v>1626.48</v>
      </c>
      <c r="N27" s="104"/>
    </row>
    <row r="28" spans="2:14" ht="25.5" x14ac:dyDescent="0.25">
      <c r="B28" s="19"/>
      <c r="C28" s="19"/>
      <c r="D28" s="19"/>
      <c r="E28" s="18"/>
      <c r="F28" s="18"/>
      <c r="G28" s="98" t="s">
        <v>218</v>
      </c>
      <c r="H28" s="18">
        <f>'[2]2-ԸՆԴԱՄԵՆԸ ԾԱԽՍԵՐ'!$E$56</f>
        <v>1407</v>
      </c>
      <c r="I28" s="18">
        <f>'[2]2-ԸՆԴԱՄԵՆԸ ԾԱԽՍԵՐ'!$F$56</f>
        <v>866.7</v>
      </c>
      <c r="J28" s="18">
        <f>'[2]2-ԸՆԴԱՄԵՆԸ ԾԱԽՍԵՐ'!$G$56</f>
        <v>866.7</v>
      </c>
      <c r="K28" s="18">
        <f>'[2]2-ԸՆԴԱՄԵՆԸ ԾԱԽՍԵՐ'!$K$56</f>
        <v>866.7</v>
      </c>
      <c r="L28" s="18">
        <f>'[2]2-ԸՆԴԱՄԵՆԸ ԾԱԽՍԵՐ'!$L$56</f>
        <v>866.7</v>
      </c>
      <c r="N28" s="104"/>
    </row>
    <row r="29" spans="2:14" x14ac:dyDescent="0.25">
      <c r="B29" s="19"/>
      <c r="C29" s="19"/>
      <c r="D29" s="19"/>
      <c r="E29" s="18"/>
      <c r="F29" s="18"/>
      <c r="G29" s="98" t="s">
        <v>219</v>
      </c>
      <c r="H29" s="100">
        <f>'[2]2-ԸՆԴԱՄԵՆԸ ԾԱԽՍԵՐ'!$E$60</f>
        <v>1066.1859999999999</v>
      </c>
      <c r="I29" s="18">
        <f>'[2]2-ԸՆԴԱՄԵՆԸ ԾԱԽՍԵՐ'!$F$60</f>
        <v>1221.9000000000001</v>
      </c>
      <c r="J29" s="18">
        <f>'[2]2-ԸՆԴԱՄԵՆԸ ԾԱԽՍԵՐ'!$G$60</f>
        <v>1303.4000000000001</v>
      </c>
      <c r="K29" s="18">
        <f>'[2]2-ԸՆԴԱՄԵՆԸ ԾԱԽՍԵՐ'!$K$60</f>
        <v>1303.4000000000001</v>
      </c>
      <c r="L29" s="18">
        <f>'[2]2-ԸՆԴԱՄԵՆԸ ԾԱԽՍԵՐ'!$L$60</f>
        <v>1303.4000000000001</v>
      </c>
      <c r="N29" s="104"/>
    </row>
    <row r="30" spans="2:14" x14ac:dyDescent="0.25">
      <c r="B30" s="19"/>
      <c r="C30" s="19"/>
      <c r="D30" s="19"/>
      <c r="E30" s="18"/>
      <c r="F30" s="18"/>
      <c r="G30" s="98" t="s">
        <v>220</v>
      </c>
      <c r="H30" s="100">
        <f>'[2]2-ԸՆԴԱՄԵՆԸ ԾԱԽՍԵՐ'!$E$65</f>
        <v>7414.72</v>
      </c>
      <c r="I30" s="18">
        <f>'[2]2-ԸՆԴԱՄԵՆԸ ԾԱԽՍԵՐ'!$F$65</f>
        <v>2981.8</v>
      </c>
      <c r="J30" s="18">
        <f>'[2]2-ԸՆԴԱՄԵՆԸ ԾԱԽՍԵՐ'!$G$65</f>
        <v>2981.7999999999997</v>
      </c>
      <c r="K30" s="18">
        <f>'[2]2-ԸՆԴԱՄԵՆԸ ԾԱԽՍԵՐ'!$K$65</f>
        <v>2981.7999999999997</v>
      </c>
      <c r="L30" s="18">
        <f>'[2]2-ԸՆԴԱՄԵՆԸ ԾԱԽՍԵՐ'!$L$65</f>
        <v>2981.7999999999997</v>
      </c>
      <c r="N30" s="104"/>
    </row>
    <row r="31" spans="2:14" x14ac:dyDescent="0.25">
      <c r="B31" s="19"/>
      <c r="C31" s="19"/>
      <c r="D31" s="19"/>
      <c r="E31" s="18"/>
      <c r="F31" s="18"/>
      <c r="G31" s="98" t="s">
        <v>221</v>
      </c>
      <c r="H31" s="100">
        <f>'[2]2-ԸՆԴԱՄԵՆԸ ԾԱԽՍԵՐ'!$E$67</f>
        <v>295.04000000000002</v>
      </c>
      <c r="I31" s="100">
        <f>'[2]2-ԸՆԴԱՄԵՆԸ ԾԱԽՍԵՐ'!$F$67</f>
        <v>582.4</v>
      </c>
      <c r="J31" s="100">
        <f>'[2]2-ԸՆԴԱՄԵՆԸ ԾԱԽՍԵՐ'!$G$67</f>
        <v>648.84999999999991</v>
      </c>
      <c r="K31" s="100">
        <f>'[2]2-ԸՆԴԱՄԵՆԸ ԾԱԽՍԵՐ'!$K$67</f>
        <v>648.84999999999991</v>
      </c>
      <c r="L31" s="100">
        <f>'[2]2-ԸՆԴԱՄԵՆԸ ԾԱԽՍԵՐ'!$L$67</f>
        <v>648.84999999999991</v>
      </c>
      <c r="N31" s="104"/>
    </row>
    <row r="32" spans="2:14" x14ac:dyDescent="0.25">
      <c r="B32" s="19"/>
      <c r="C32" s="19"/>
      <c r="D32" s="19"/>
      <c r="E32" s="18"/>
      <c r="F32" s="18"/>
      <c r="G32" s="98" t="s">
        <v>222</v>
      </c>
      <c r="H32" s="18">
        <f>'[2]2-ԸՆԴԱՄԵՆԸ ԾԱԽՍԵՐ'!$E$81</f>
        <v>30000</v>
      </c>
      <c r="I32" s="18">
        <f>'[2]2-ԸՆԴԱՄԵՆԸ ԾԱԽՍԵՐ'!$F$81</f>
        <v>20000</v>
      </c>
      <c r="J32" s="18">
        <f>'[2]2-ԸՆԴԱՄԵՆԸ ԾԱԽՍԵՐ'!$G$81</f>
        <v>20000</v>
      </c>
      <c r="K32" s="18">
        <f>'[2]2-ԸՆԴԱՄԵՆԸ ԾԱԽՍԵՐ'!$K$81</f>
        <v>20000</v>
      </c>
      <c r="L32" s="18">
        <f>'[2]2-ԸՆԴԱՄԵՆԸ ԾԱԽՍԵՐ'!$L$81</f>
        <v>20000</v>
      </c>
      <c r="N32" s="104"/>
    </row>
    <row r="33" spans="1:14" ht="38.25" x14ac:dyDescent="0.25">
      <c r="B33" s="19"/>
      <c r="C33" s="19"/>
      <c r="D33" s="19"/>
      <c r="E33" s="18"/>
      <c r="F33" s="18"/>
      <c r="G33" s="98" t="s">
        <v>223</v>
      </c>
      <c r="H33" s="18">
        <f>'[2]2-ԸՆԴԱՄԵՆԸ ԾԱԽՍԵՐ'!$E$84</f>
        <v>154.69999999999999</v>
      </c>
      <c r="I33" s="18">
        <f>'[2]2-ԸՆԴԱՄԵՆԸ ԾԱԽՍԵՐ'!$F$84</f>
        <v>258.60000000000002</v>
      </c>
      <c r="J33" s="18">
        <f>'[2]2-ԸՆԴԱՄԵՆԸ ԾԱԽՍԵՐ'!$G$84</f>
        <v>258.60000000000002</v>
      </c>
      <c r="K33" s="18">
        <f>'[2]2-ԸՆԴԱՄԵՆԸ ԾԱԽՍԵՐ'!$K$84</f>
        <v>258.60000000000002</v>
      </c>
      <c r="L33" s="18">
        <f>'[2]2-ԸՆԴԱՄԵՆԸ ԾԱԽՍԵՐ'!$L$84</f>
        <v>258.60000000000002</v>
      </c>
      <c r="N33" s="103"/>
    </row>
    <row r="34" spans="1:14" ht="33" customHeight="1" x14ac:dyDescent="0.25">
      <c r="B34" s="19">
        <v>1</v>
      </c>
      <c r="C34" s="19">
        <v>1</v>
      </c>
      <c r="D34" s="19">
        <v>1</v>
      </c>
      <c r="E34" s="18">
        <v>1051</v>
      </c>
      <c r="F34" s="18"/>
      <c r="G34" s="25" t="s">
        <v>181</v>
      </c>
      <c r="H34" s="18">
        <f>H36</f>
        <v>2832.7</v>
      </c>
      <c r="I34" s="18">
        <f t="shared" ref="I34:L34" si="3">I36</f>
        <v>5396</v>
      </c>
      <c r="J34" s="18">
        <f t="shared" si="3"/>
        <v>11310</v>
      </c>
      <c r="K34" s="18">
        <f t="shared" si="3"/>
        <v>3000</v>
      </c>
      <c r="L34" s="18">
        <f t="shared" si="3"/>
        <v>3000</v>
      </c>
      <c r="N34" s="105"/>
    </row>
    <row r="35" spans="1:14" x14ac:dyDescent="0.25">
      <c r="B35" s="19"/>
      <c r="C35" s="19"/>
      <c r="D35" s="19"/>
      <c r="E35" s="18"/>
      <c r="F35" s="18"/>
      <c r="G35" s="24" t="s">
        <v>88</v>
      </c>
      <c r="H35" s="18"/>
      <c r="I35" s="18"/>
      <c r="J35" s="18"/>
      <c r="K35" s="18"/>
      <c r="L35" s="18"/>
    </row>
    <row r="36" spans="1:14" ht="25.5" x14ac:dyDescent="0.25">
      <c r="B36" s="19"/>
      <c r="C36" s="19"/>
      <c r="D36" s="19"/>
      <c r="E36" s="18"/>
      <c r="F36" s="18">
        <v>31001</v>
      </c>
      <c r="G36" s="25" t="s">
        <v>225</v>
      </c>
      <c r="H36" s="18">
        <f>H40</f>
        <v>2832.7</v>
      </c>
      <c r="I36" s="18">
        <f t="shared" ref="I36:L36" si="4">I40</f>
        <v>5396</v>
      </c>
      <c r="J36" s="18">
        <f t="shared" si="4"/>
        <v>11310</v>
      </c>
      <c r="K36" s="18">
        <f t="shared" si="4"/>
        <v>3000</v>
      </c>
      <c r="L36" s="18">
        <f t="shared" si="4"/>
        <v>3000</v>
      </c>
    </row>
    <row r="37" spans="1:14" x14ac:dyDescent="0.25">
      <c r="B37" s="19"/>
      <c r="C37" s="19"/>
      <c r="D37" s="19"/>
      <c r="E37" s="18"/>
      <c r="F37" s="18"/>
      <c r="G37" s="24" t="s">
        <v>91</v>
      </c>
      <c r="H37" s="18"/>
      <c r="I37" s="18"/>
      <c r="J37" s="18"/>
      <c r="K37" s="18"/>
      <c r="L37" s="18"/>
    </row>
    <row r="38" spans="1:14" x14ac:dyDescent="0.25">
      <c r="B38" s="19"/>
      <c r="C38" s="19"/>
      <c r="D38" s="19"/>
      <c r="E38" s="18"/>
      <c r="F38" s="18"/>
      <c r="G38" s="25" t="s">
        <v>189</v>
      </c>
      <c r="H38" s="18"/>
      <c r="I38" s="18"/>
      <c r="J38" s="18"/>
      <c r="K38" s="18"/>
      <c r="L38" s="18"/>
    </row>
    <row r="39" spans="1:14" ht="27" customHeight="1" x14ac:dyDescent="0.25">
      <c r="B39" s="19"/>
      <c r="C39" s="19"/>
      <c r="D39" s="19"/>
      <c r="E39" s="18"/>
      <c r="F39" s="18"/>
      <c r="G39" s="24" t="s">
        <v>89</v>
      </c>
      <c r="H39" s="18"/>
      <c r="I39" s="18"/>
      <c r="J39" s="18"/>
      <c r="K39" s="18"/>
      <c r="L39" s="18"/>
    </row>
    <row r="40" spans="1:14" x14ac:dyDescent="0.25">
      <c r="B40" s="19"/>
      <c r="C40" s="19"/>
      <c r="D40" s="19"/>
      <c r="E40" s="18"/>
      <c r="F40" s="18"/>
      <c r="G40" s="99" t="s">
        <v>226</v>
      </c>
      <c r="H40" s="18">
        <f>'[2]2-ԸՆԴԱՄԵՆԸ ԾԱԽՍԵՐ'!$E$95</f>
        <v>2832.7</v>
      </c>
      <c r="I40" s="18">
        <f>'[2]2-ԸՆԴԱՄԵՆԸ ԾԱԽՍԵՐ'!$F$95</f>
        <v>5396</v>
      </c>
      <c r="J40" s="18">
        <f>'[2]2-ԸՆԴԱՄԵՆԸ ԾԱԽՍԵՐ'!$G$95</f>
        <v>11310</v>
      </c>
      <c r="K40" s="18">
        <f>'[2]2-ԸՆԴԱՄԵՆԸ ԾԱԽՍԵՐ'!$K$95</f>
        <v>3000</v>
      </c>
      <c r="L40" s="18">
        <f>'[2]2-ԸՆԴԱՄԵՆԸ ԾԱԽՍԵՐ'!$L$95</f>
        <v>3000</v>
      </c>
    </row>
    <row r="41" spans="1:14" x14ac:dyDescent="0.25">
      <c r="B41" s="23" t="s">
        <v>24</v>
      </c>
      <c r="C41" s="23" t="s">
        <v>24</v>
      </c>
      <c r="D41" s="23" t="s">
        <v>24</v>
      </c>
      <c r="E41" s="23" t="s">
        <v>24</v>
      </c>
      <c r="F41" s="23" t="s">
        <v>24</v>
      </c>
      <c r="G41" s="36" t="s">
        <v>30</v>
      </c>
      <c r="H41" s="101">
        <f>SUM(H13:H33)+H34</f>
        <v>455682.82599999994</v>
      </c>
      <c r="I41" s="101">
        <f t="shared" ref="I41:L41" si="5">SUM(I13:I33)+I34</f>
        <v>425630.83</v>
      </c>
      <c r="J41" s="101">
        <f t="shared" si="5"/>
        <v>440461.92999999993</v>
      </c>
      <c r="K41" s="101">
        <f t="shared" si="5"/>
        <v>433475.02999999997</v>
      </c>
      <c r="L41" s="101">
        <f t="shared" si="5"/>
        <v>437119.52999999997</v>
      </c>
    </row>
    <row r="42" spans="1:14" x14ac:dyDescent="0.25">
      <c r="A42" s="1"/>
      <c r="B42" s="23" t="s">
        <v>24</v>
      </c>
      <c r="C42" s="23" t="s">
        <v>24</v>
      </c>
      <c r="D42" s="23" t="s">
        <v>24</v>
      </c>
      <c r="E42" s="23" t="s">
        <v>24</v>
      </c>
      <c r="F42" s="23" t="s">
        <v>24</v>
      </c>
      <c r="G42" s="18" t="s">
        <v>120</v>
      </c>
      <c r="H42" s="49" t="s">
        <v>24</v>
      </c>
      <c r="I42" s="49" t="s">
        <v>24</v>
      </c>
      <c r="J42" s="48">
        <v>0</v>
      </c>
      <c r="K42" s="48">
        <v>0</v>
      </c>
      <c r="L42" s="48">
        <v>0</v>
      </c>
    </row>
    <row r="44" spans="1:14" x14ac:dyDescent="0.25">
      <c r="D44" s="46" t="s">
        <v>171</v>
      </c>
      <c r="E44" s="38"/>
      <c r="G44" s="50"/>
    </row>
  </sheetData>
  <mergeCells count="7">
    <mergeCell ref="B3:D3"/>
    <mergeCell ref="H3:H4"/>
    <mergeCell ref="I3:I4"/>
    <mergeCell ref="L3:L4"/>
    <mergeCell ref="K3:K4"/>
    <mergeCell ref="E3:F3"/>
    <mergeCell ref="G3:G4"/>
  </mergeCells>
  <pageMargins left="0.28999999999999998" right="0.22" top="0.51" bottom="0.16" header="0.22" footer="0.16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2"/>
  <sheetViews>
    <sheetView workbookViewId="0">
      <selection activeCell="M8" sqref="M8"/>
    </sheetView>
  </sheetViews>
  <sheetFormatPr defaultRowHeight="15" x14ac:dyDescent="0.25"/>
  <cols>
    <col min="1" max="1" width="11.28515625" customWidth="1"/>
    <col min="2" max="2" width="10.5703125" customWidth="1"/>
    <col min="3" max="3" width="11.42578125" customWidth="1"/>
    <col min="4" max="4" width="23.5703125" customWidth="1"/>
    <col min="5" max="5" width="9.5703125" customWidth="1"/>
    <col min="6" max="6" width="11.140625" customWidth="1"/>
    <col min="7" max="7" width="7.28515625" customWidth="1"/>
    <col min="8" max="8" width="8.28515625" customWidth="1"/>
    <col min="9" max="9" width="9.42578125" customWidth="1"/>
    <col min="10" max="10" width="9.140625" customWidth="1"/>
    <col min="11" max="11" width="4.85546875" customWidth="1"/>
    <col min="12" max="12" width="4.7109375" customWidth="1"/>
    <col min="13" max="13" width="8.7109375" customWidth="1"/>
    <col min="14" max="14" width="9.28515625" customWidth="1"/>
    <col min="15" max="15" width="5.85546875" customWidth="1"/>
    <col min="16" max="16" width="5.28515625" customWidth="1"/>
    <col min="17" max="17" width="6.7109375" customWidth="1"/>
    <col min="18" max="18" width="8.42578125" customWidth="1"/>
    <col min="19" max="19" width="5.42578125" customWidth="1"/>
    <col min="20" max="20" width="5" customWidth="1"/>
    <col min="22" max="22" width="8.85546875" customWidth="1"/>
    <col min="23" max="24" width="5.5703125" customWidth="1"/>
  </cols>
  <sheetData>
    <row r="1" spans="1:24" x14ac:dyDescent="0.25">
      <c r="A1" s="4" t="s">
        <v>105</v>
      </c>
    </row>
    <row r="2" spans="1:24" ht="14.25" customHeight="1" x14ac:dyDescent="0.25">
      <c r="V2" t="s">
        <v>126</v>
      </c>
    </row>
    <row r="3" spans="1:24" ht="25.5" customHeight="1" x14ac:dyDescent="0.25">
      <c r="B3" s="163" t="s">
        <v>7</v>
      </c>
      <c r="C3" s="163"/>
      <c r="D3" s="163" t="s">
        <v>31</v>
      </c>
      <c r="E3" s="163" t="s">
        <v>165</v>
      </c>
      <c r="F3" s="163"/>
      <c r="G3" s="163"/>
      <c r="H3" s="163"/>
      <c r="I3" s="163" t="s">
        <v>163</v>
      </c>
      <c r="J3" s="163"/>
      <c r="K3" s="163"/>
      <c r="L3" s="163"/>
      <c r="M3" s="163" t="s">
        <v>162</v>
      </c>
      <c r="N3" s="163"/>
      <c r="O3" s="163"/>
      <c r="P3" s="163"/>
      <c r="Q3" s="163" t="s">
        <v>86</v>
      </c>
      <c r="R3" s="163"/>
      <c r="S3" s="163"/>
      <c r="T3" s="163"/>
      <c r="U3" s="163" t="s">
        <v>97</v>
      </c>
      <c r="V3" s="163"/>
      <c r="W3" s="163"/>
      <c r="X3" s="163"/>
    </row>
    <row r="4" spans="1:24" ht="126" customHeight="1" x14ac:dyDescent="0.25">
      <c r="B4" s="6" t="s">
        <v>2</v>
      </c>
      <c r="C4" s="6" t="s">
        <v>18</v>
      </c>
      <c r="D4" s="163"/>
      <c r="E4" s="7" t="s">
        <v>11</v>
      </c>
      <c r="F4" s="21" t="s">
        <v>227</v>
      </c>
      <c r="G4" s="21" t="s">
        <v>17</v>
      </c>
      <c r="H4" s="21" t="s">
        <v>12</v>
      </c>
      <c r="I4" s="7" t="s">
        <v>11</v>
      </c>
      <c r="J4" s="21" t="s">
        <v>227</v>
      </c>
      <c r="K4" s="21" t="s">
        <v>17</v>
      </c>
      <c r="L4" s="21" t="s">
        <v>12</v>
      </c>
      <c r="M4" s="7" t="s">
        <v>11</v>
      </c>
      <c r="N4" s="21" t="s">
        <v>227</v>
      </c>
      <c r="O4" s="21" t="s">
        <v>17</v>
      </c>
      <c r="P4" s="21" t="s">
        <v>12</v>
      </c>
      <c r="Q4" s="7" t="s">
        <v>11</v>
      </c>
      <c r="R4" s="21" t="s">
        <v>227</v>
      </c>
      <c r="S4" s="21" t="s">
        <v>17</v>
      </c>
      <c r="T4" s="21" t="s">
        <v>12</v>
      </c>
      <c r="U4" s="7" t="s">
        <v>11</v>
      </c>
      <c r="V4" s="21" t="s">
        <v>227</v>
      </c>
      <c r="W4" s="21" t="s">
        <v>17</v>
      </c>
      <c r="X4" s="21" t="s">
        <v>12</v>
      </c>
    </row>
    <row r="5" spans="1:24" ht="51" x14ac:dyDescent="0.25">
      <c r="B5" s="18">
        <v>1051</v>
      </c>
      <c r="C5" s="18">
        <v>11001</v>
      </c>
      <c r="D5" s="25" t="s">
        <v>224</v>
      </c>
      <c r="E5" s="22">
        <f>F5+G5+H5</f>
        <v>452850.1</v>
      </c>
      <c r="F5" s="19">
        <f>'Հ3 Մաս 2'!G9</f>
        <v>452850.1</v>
      </c>
      <c r="G5" s="19"/>
      <c r="H5" s="19"/>
      <c r="I5" s="22">
        <f>J5+K5+L5</f>
        <v>420234.8</v>
      </c>
      <c r="J5" s="19">
        <f>'Հ3 Մաս 2'!H9</f>
        <v>420234.8</v>
      </c>
      <c r="K5" s="19"/>
      <c r="L5" s="19"/>
      <c r="M5" s="22">
        <f>N5+O5+P5</f>
        <v>429151.9</v>
      </c>
      <c r="N5" s="19">
        <f>'Հ3 Մաս 2'!I9</f>
        <v>429151.9</v>
      </c>
      <c r="O5" s="19"/>
      <c r="P5" s="19"/>
      <c r="Q5" s="22">
        <f>R5+S5+T5</f>
        <v>430475</v>
      </c>
      <c r="R5" s="19">
        <f>'Հ3 Մաս 2'!J9</f>
        <v>430475</v>
      </c>
      <c r="S5" s="19"/>
      <c r="T5" s="19"/>
      <c r="U5" s="22">
        <f>V5+W5+X5</f>
        <v>434119.3</v>
      </c>
      <c r="V5" s="19">
        <f>'Հ3 Մաս 2'!N9</f>
        <v>434119.3</v>
      </c>
      <c r="W5" s="19"/>
      <c r="X5" s="19"/>
    </row>
    <row r="6" spans="1:24" ht="51" x14ac:dyDescent="0.25">
      <c r="B6" s="18">
        <v>1051</v>
      </c>
      <c r="C6" s="18">
        <v>31001</v>
      </c>
      <c r="D6" s="25" t="s">
        <v>225</v>
      </c>
      <c r="E6" s="22">
        <f t="shared" ref="E6:E7" si="0">F6+G6+H6</f>
        <v>2832.7</v>
      </c>
      <c r="F6" s="19">
        <f>'Հ3 Մաս 2'!G10</f>
        <v>2832.7</v>
      </c>
      <c r="G6" s="19"/>
      <c r="H6" s="19"/>
      <c r="I6" s="22">
        <f t="shared" ref="I6:I7" si="1">J6+K6+L6</f>
        <v>5396</v>
      </c>
      <c r="J6" s="19">
        <f>'Հ3 Մաս 2'!H10</f>
        <v>5396</v>
      </c>
      <c r="K6" s="19"/>
      <c r="L6" s="19"/>
      <c r="M6" s="22">
        <f t="shared" ref="M6:M7" si="2">N6+O6+P6</f>
        <v>11310</v>
      </c>
      <c r="N6" s="19">
        <f>'Հ3 Մաս 2'!I10</f>
        <v>11310</v>
      </c>
      <c r="O6" s="19"/>
      <c r="P6" s="19"/>
      <c r="Q6" s="22">
        <f t="shared" ref="Q6:Q7" si="3">R6+S6+T6</f>
        <v>3000</v>
      </c>
      <c r="R6" s="19">
        <f>'Հ3 Մաս 2'!J10</f>
        <v>3000</v>
      </c>
      <c r="S6" s="19"/>
      <c r="T6" s="19"/>
      <c r="U6" s="22">
        <f t="shared" ref="U6:U7" si="4">V6+W6+X6</f>
        <v>3000</v>
      </c>
      <c r="V6" s="19">
        <f>'Հ3 Մաս 2'!N10</f>
        <v>3000</v>
      </c>
      <c r="W6" s="19"/>
      <c r="X6" s="19"/>
    </row>
    <row r="7" spans="1:24" x14ac:dyDescent="0.25">
      <c r="B7" s="18"/>
      <c r="C7" s="18"/>
      <c r="D7" s="18"/>
      <c r="E7" s="22">
        <f t="shared" si="0"/>
        <v>0</v>
      </c>
      <c r="F7" s="19"/>
      <c r="G7" s="19"/>
      <c r="H7" s="19"/>
      <c r="I7" s="22">
        <f t="shared" si="1"/>
        <v>0</v>
      </c>
      <c r="J7" s="19"/>
      <c r="K7" s="19"/>
      <c r="L7" s="19"/>
      <c r="M7" s="22">
        <f t="shared" si="2"/>
        <v>0</v>
      </c>
      <c r="N7" s="19"/>
      <c r="O7" s="19"/>
      <c r="P7" s="19"/>
      <c r="Q7" s="22">
        <f t="shared" si="3"/>
        <v>0</v>
      </c>
      <c r="R7" s="19"/>
      <c r="S7" s="19"/>
      <c r="T7" s="19"/>
      <c r="U7" s="22">
        <f t="shared" si="4"/>
        <v>0</v>
      </c>
      <c r="V7" s="19"/>
      <c r="W7" s="19"/>
      <c r="X7" s="19"/>
    </row>
    <row r="8" spans="1:24" ht="15" customHeight="1" x14ac:dyDescent="0.25">
      <c r="B8" s="166" t="s">
        <v>29</v>
      </c>
      <c r="C8" s="167"/>
      <c r="D8" s="168"/>
      <c r="E8" s="17">
        <f>SUM(E5:E7)</f>
        <v>455682.8</v>
      </c>
      <c r="F8" s="17">
        <f t="shared" ref="F8:X8" si="5">SUM(F5:F7)</f>
        <v>455682.8</v>
      </c>
      <c r="G8" s="17">
        <f t="shared" si="5"/>
        <v>0</v>
      </c>
      <c r="H8" s="17">
        <f t="shared" si="5"/>
        <v>0</v>
      </c>
      <c r="I8" s="17">
        <f t="shared" si="5"/>
        <v>425630.8</v>
      </c>
      <c r="J8" s="17">
        <f t="shared" si="5"/>
        <v>425630.8</v>
      </c>
      <c r="K8" s="17">
        <f t="shared" si="5"/>
        <v>0</v>
      </c>
      <c r="L8" s="17">
        <f t="shared" si="5"/>
        <v>0</v>
      </c>
      <c r="M8" s="17">
        <f t="shared" si="5"/>
        <v>440461.9</v>
      </c>
      <c r="N8" s="17">
        <f t="shared" si="5"/>
        <v>440461.9</v>
      </c>
      <c r="O8" s="17">
        <f t="shared" si="5"/>
        <v>0</v>
      </c>
      <c r="P8" s="17">
        <f t="shared" si="5"/>
        <v>0</v>
      </c>
      <c r="Q8" s="17">
        <f t="shared" si="5"/>
        <v>433475</v>
      </c>
      <c r="R8" s="17">
        <f t="shared" si="5"/>
        <v>433475</v>
      </c>
      <c r="S8" s="17">
        <f t="shared" si="5"/>
        <v>0</v>
      </c>
      <c r="T8" s="17">
        <f t="shared" si="5"/>
        <v>0</v>
      </c>
      <c r="U8" s="17">
        <f t="shared" si="5"/>
        <v>437119.3</v>
      </c>
      <c r="V8" s="17">
        <f t="shared" si="5"/>
        <v>437119.3</v>
      </c>
      <c r="W8" s="17">
        <f t="shared" si="5"/>
        <v>0</v>
      </c>
      <c r="X8" s="17">
        <f t="shared" si="5"/>
        <v>0</v>
      </c>
    </row>
    <row r="10" spans="1:24" x14ac:dyDescent="0.25">
      <c r="B10" s="3"/>
    </row>
    <row r="11" spans="1:24" s="2" customFormat="1" x14ac:dyDescent="0.25">
      <c r="B11" s="41" t="s">
        <v>172</v>
      </c>
    </row>
    <row r="12" spans="1:24" ht="27.75" customHeigh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8">
    <mergeCell ref="B8:D8"/>
    <mergeCell ref="M3:P3"/>
    <mergeCell ref="Q3:T3"/>
    <mergeCell ref="U3:X3"/>
    <mergeCell ref="B3:C3"/>
    <mergeCell ref="D3:D4"/>
    <mergeCell ref="E3:H3"/>
    <mergeCell ref="I3:L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6"/>
  <sheetViews>
    <sheetView workbookViewId="0">
      <selection activeCell="C21" sqref="C21"/>
    </sheetView>
  </sheetViews>
  <sheetFormatPr defaultRowHeight="16.5" x14ac:dyDescent="0.3"/>
  <cols>
    <col min="1" max="1" width="4.85546875" style="43" customWidth="1"/>
    <col min="2" max="2" width="92.7109375" style="43" customWidth="1"/>
    <col min="3" max="3" width="14.28515625" style="43" customWidth="1"/>
    <col min="4" max="4" width="12.28515625" style="43" customWidth="1"/>
    <col min="5" max="5" width="12.7109375" style="43" customWidth="1"/>
    <col min="6" max="6" width="12.5703125" style="43" customWidth="1"/>
    <col min="7" max="7" width="8.42578125" style="43" customWidth="1"/>
    <col min="8" max="11" width="9.140625" style="43"/>
    <col min="12" max="12" width="21" style="43" customWidth="1"/>
    <col min="13" max="16" width="9.140625" style="43"/>
    <col min="17" max="17" width="0" style="43" hidden="1" customWidth="1"/>
    <col min="18" max="16384" width="9.140625" style="43"/>
  </cols>
  <sheetData>
    <row r="1" spans="1:12" ht="30" customHeight="1" x14ac:dyDescent="0.3">
      <c r="A1" s="4" t="s">
        <v>32</v>
      </c>
      <c r="B1" s="12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5" customFormat="1" ht="15.75" customHeight="1" x14ac:dyDescent="0.25"/>
    <row r="3" spans="1:12" ht="38.25" customHeight="1" x14ac:dyDescent="0.3">
      <c r="A3" s="169" t="s">
        <v>108</v>
      </c>
      <c r="B3" s="169"/>
      <c r="C3" s="169"/>
      <c r="D3" s="169"/>
      <c r="E3" s="169"/>
      <c r="F3" s="169"/>
    </row>
    <row r="4" spans="1:12" x14ac:dyDescent="0.3">
      <c r="C4" s="27"/>
      <c r="D4" s="27"/>
      <c r="E4" s="27"/>
      <c r="F4" s="27" t="s">
        <v>14</v>
      </c>
    </row>
    <row r="5" spans="1:12" ht="40.5" x14ac:dyDescent="0.3">
      <c r="B5" s="33"/>
      <c r="C5" s="30" t="s">
        <v>167</v>
      </c>
      <c r="D5" s="28" t="s">
        <v>15</v>
      </c>
      <c r="E5" s="28" t="s">
        <v>86</v>
      </c>
      <c r="F5" s="28" t="s">
        <v>97</v>
      </c>
    </row>
    <row r="6" spans="1:12" ht="27" x14ac:dyDescent="0.3">
      <c r="B6" s="42" t="s">
        <v>106</v>
      </c>
      <c r="C6" s="28" t="s">
        <v>13</v>
      </c>
      <c r="D6" s="29"/>
      <c r="E6" s="44"/>
      <c r="F6" s="29"/>
    </row>
    <row r="7" spans="1:12" s="45" customFormat="1" ht="27" x14ac:dyDescent="0.3">
      <c r="B7" s="31" t="s">
        <v>101</v>
      </c>
      <c r="C7" s="108">
        <f>'Հ4  '!I41</f>
        <v>425630.83</v>
      </c>
      <c r="D7" s="26" t="s">
        <v>13</v>
      </c>
      <c r="E7" s="26" t="s">
        <v>13</v>
      </c>
      <c r="F7" s="26" t="s">
        <v>13</v>
      </c>
    </row>
    <row r="8" spans="1:12" ht="27" x14ac:dyDescent="0.3">
      <c r="B8" s="31" t="s">
        <v>102</v>
      </c>
      <c r="C8" s="28" t="s">
        <v>13</v>
      </c>
      <c r="D8" s="107">
        <f t="shared" ref="D8:F8" si="0">D9+D10+D11</f>
        <v>440461.92999999993</v>
      </c>
      <c r="E8" s="107">
        <f t="shared" si="0"/>
        <v>433475.02999999997</v>
      </c>
      <c r="F8" s="107">
        <f t="shared" si="0"/>
        <v>437119.52999999997</v>
      </c>
    </row>
    <row r="9" spans="1:12" ht="27" x14ac:dyDescent="0.3">
      <c r="B9" s="32" t="s">
        <v>103</v>
      </c>
      <c r="C9" s="28" t="s">
        <v>13</v>
      </c>
      <c r="D9" s="108">
        <f>'Հ4  '!J41</f>
        <v>440461.92999999993</v>
      </c>
      <c r="E9" s="108">
        <f>'Հ4  '!K41</f>
        <v>433475.02999999997</v>
      </c>
      <c r="F9" s="108">
        <f>'Հ4  '!L41</f>
        <v>437119.52999999997</v>
      </c>
    </row>
    <row r="10" spans="1:12" s="45" customFormat="1" x14ac:dyDescent="0.3">
      <c r="B10" s="32" t="s">
        <v>19</v>
      </c>
      <c r="C10" s="28" t="s">
        <v>13</v>
      </c>
      <c r="D10" s="108"/>
      <c r="E10" s="108"/>
      <c r="F10" s="108"/>
    </row>
    <row r="11" spans="1:12" x14ac:dyDescent="0.3">
      <c r="B11" s="32" t="s">
        <v>20</v>
      </c>
      <c r="C11" s="28" t="s">
        <v>13</v>
      </c>
      <c r="D11" s="108"/>
      <c r="E11" s="108"/>
      <c r="F11" s="108"/>
    </row>
    <row r="12" spans="1:12" x14ac:dyDescent="0.3">
      <c r="B12" s="31" t="s">
        <v>84</v>
      </c>
      <c r="C12" s="28" t="s">
        <v>13</v>
      </c>
      <c r="D12" s="107">
        <f>D8-C7</f>
        <v>14831.099999999919</v>
      </c>
      <c r="E12" s="107">
        <f>E8-C7</f>
        <v>7844.1999999999534</v>
      </c>
      <c r="F12" s="107">
        <f>F8-C7</f>
        <v>11488.699999999953</v>
      </c>
    </row>
    <row r="13" spans="1:12" ht="27" x14ac:dyDescent="0.3">
      <c r="B13" s="31" t="s">
        <v>85</v>
      </c>
      <c r="C13" s="28" t="s">
        <v>13</v>
      </c>
      <c r="D13" s="107">
        <f t="shared" ref="D13:F13" si="1">D8-D6</f>
        <v>440461.92999999993</v>
      </c>
      <c r="E13" s="107">
        <f t="shared" si="1"/>
        <v>433475.02999999997</v>
      </c>
      <c r="F13" s="107">
        <f t="shared" si="1"/>
        <v>437119.52999999997</v>
      </c>
    </row>
    <row r="14" spans="1:12" ht="45.75" customHeight="1" x14ac:dyDescent="0.3"/>
    <row r="15" spans="1:12" x14ac:dyDescent="0.3">
      <c r="B15" s="46" t="s">
        <v>107</v>
      </c>
    </row>
    <row r="16" spans="1:12" x14ac:dyDescent="0.3">
      <c r="B16" s="46" t="s">
        <v>109</v>
      </c>
    </row>
  </sheetData>
  <mergeCells count="1">
    <mergeCell ref="A3:F3"/>
  </mergeCells>
  <pageMargins left="0.18" right="0.23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89"/>
  <sheetViews>
    <sheetView topLeftCell="A22" workbookViewId="0">
      <selection activeCell="F105" sqref="F105"/>
    </sheetView>
  </sheetViews>
  <sheetFormatPr defaultRowHeight="15" x14ac:dyDescent="0.25"/>
  <cols>
    <col min="1" max="5" width="9.140625" style="34"/>
    <col min="6" max="6" width="16.140625" style="34" customWidth="1"/>
    <col min="7" max="7" width="26.28515625" style="34" customWidth="1"/>
    <col min="8" max="8" width="59.42578125" style="34" customWidth="1"/>
    <col min="9" max="9" width="7.7109375" style="34" customWidth="1"/>
    <col min="10" max="16384" width="9.140625" style="34"/>
  </cols>
  <sheetData>
    <row r="1" spans="1:12" ht="21.75" customHeight="1" x14ac:dyDescent="0.25">
      <c r="A1" s="177" t="s">
        <v>22</v>
      </c>
      <c r="B1" s="177"/>
      <c r="C1" s="177"/>
      <c r="D1" s="177"/>
      <c r="E1" s="177"/>
      <c r="F1" s="177"/>
      <c r="G1" s="177"/>
      <c r="H1" s="177"/>
    </row>
    <row r="2" spans="1:12" ht="21.75" customHeight="1" x14ac:dyDescent="0.25">
      <c r="A2" s="180" t="s">
        <v>34</v>
      </c>
      <c r="B2" s="180"/>
      <c r="C2" s="180"/>
      <c r="D2" s="180"/>
      <c r="E2" s="180"/>
      <c r="F2" s="180"/>
      <c r="G2" s="180"/>
      <c r="H2" s="180"/>
    </row>
    <row r="3" spans="1:12" ht="15" customHeight="1" x14ac:dyDescent="0.25">
      <c r="A3" s="177"/>
      <c r="B3" s="177"/>
      <c r="C3" s="177"/>
      <c r="D3" s="177"/>
      <c r="E3" s="177"/>
      <c r="F3" s="177"/>
      <c r="G3" s="177"/>
      <c r="H3" s="177"/>
    </row>
    <row r="4" spans="1:12" x14ac:dyDescent="0.25">
      <c r="A4" s="170" t="s">
        <v>140</v>
      </c>
      <c r="B4" s="170"/>
      <c r="C4" s="170"/>
      <c r="D4" s="170"/>
      <c r="E4" s="170"/>
      <c r="F4" s="170"/>
      <c r="G4" s="170"/>
      <c r="H4" s="170"/>
    </row>
    <row r="5" spans="1:12" x14ac:dyDescent="0.25">
      <c r="A5" s="173"/>
      <c r="B5" s="173"/>
      <c r="C5" s="173"/>
      <c r="D5" s="173"/>
      <c r="E5" s="173"/>
      <c r="F5" s="173"/>
      <c r="G5" s="173"/>
      <c r="H5" s="173"/>
    </row>
    <row r="6" spans="1:12" x14ac:dyDescent="0.25">
      <c r="A6" s="184" t="s">
        <v>35</v>
      </c>
      <c r="B6" s="185"/>
      <c r="C6" s="185"/>
      <c r="D6" s="185"/>
      <c r="E6" s="185"/>
      <c r="F6" s="185"/>
      <c r="G6" s="185"/>
      <c r="H6" s="185"/>
    </row>
    <row r="7" spans="1:12" x14ac:dyDescent="0.25">
      <c r="A7" s="182"/>
      <c r="B7" s="183"/>
      <c r="C7" s="183"/>
      <c r="D7" s="183"/>
      <c r="E7" s="183"/>
      <c r="F7" s="183"/>
      <c r="G7" s="183"/>
      <c r="H7" s="183"/>
    </row>
    <row r="8" spans="1:12" ht="18" customHeight="1" x14ac:dyDescent="0.25">
      <c r="A8" s="181" t="s">
        <v>0</v>
      </c>
      <c r="B8" s="170"/>
      <c r="C8" s="170"/>
      <c r="D8" s="170"/>
      <c r="E8" s="170"/>
      <c r="F8" s="170"/>
      <c r="G8" s="170"/>
      <c r="H8" s="170"/>
    </row>
    <row r="9" spans="1:12" ht="30.75" customHeight="1" x14ac:dyDescent="0.25">
      <c r="A9" s="184" t="s">
        <v>43</v>
      </c>
      <c r="B9" s="185"/>
      <c r="C9" s="185"/>
      <c r="D9" s="185"/>
      <c r="E9" s="185"/>
      <c r="F9" s="185"/>
      <c r="G9" s="185"/>
      <c r="H9" s="185"/>
    </row>
    <row r="10" spans="1:12" ht="42" customHeight="1" x14ac:dyDescent="0.25">
      <c r="A10" s="184" t="s">
        <v>44</v>
      </c>
      <c r="B10" s="185"/>
      <c r="C10" s="185"/>
      <c r="D10" s="185"/>
      <c r="E10" s="185"/>
      <c r="F10" s="185"/>
      <c r="G10" s="185"/>
      <c r="H10" s="185"/>
    </row>
    <row r="11" spans="1:12" ht="28.5" customHeight="1" x14ac:dyDescent="0.25">
      <c r="A11" s="185" t="s">
        <v>45</v>
      </c>
      <c r="B11" s="185"/>
      <c r="C11" s="185"/>
      <c r="D11" s="185"/>
      <c r="E11" s="185"/>
      <c r="F11" s="185"/>
      <c r="G11" s="185"/>
      <c r="H11" s="185"/>
    </row>
    <row r="12" spans="1:12" ht="51.75" customHeight="1" x14ac:dyDescent="0.25">
      <c r="A12" s="185" t="s">
        <v>141</v>
      </c>
      <c r="B12" s="185"/>
      <c r="C12" s="185"/>
      <c r="D12" s="185"/>
      <c r="E12" s="185"/>
      <c r="F12" s="185"/>
      <c r="G12" s="185"/>
      <c r="H12" s="185"/>
      <c r="I12" s="53"/>
      <c r="J12" s="53"/>
      <c r="K12" s="53"/>
      <c r="L12" s="53"/>
    </row>
    <row r="13" spans="1:12" ht="19.5" customHeight="1" x14ac:dyDescent="0.25">
      <c r="A13" s="187"/>
      <c r="B13" s="187"/>
      <c r="C13" s="187"/>
      <c r="D13" s="187"/>
      <c r="E13" s="187"/>
      <c r="F13" s="187"/>
      <c r="G13" s="187"/>
      <c r="H13" s="187"/>
      <c r="I13" s="53"/>
      <c r="J13" s="53"/>
      <c r="K13" s="53"/>
      <c r="L13" s="53"/>
    </row>
    <row r="14" spans="1:12" ht="16.5" customHeight="1" x14ac:dyDescent="0.25">
      <c r="A14" s="170" t="s">
        <v>1</v>
      </c>
      <c r="B14" s="170"/>
      <c r="C14" s="170"/>
      <c r="D14" s="170"/>
      <c r="E14" s="170"/>
      <c r="F14" s="170"/>
      <c r="G14" s="170"/>
      <c r="H14" s="170"/>
      <c r="I14" s="53"/>
      <c r="J14" s="53"/>
      <c r="K14" s="53"/>
      <c r="L14" s="53"/>
    </row>
    <row r="15" spans="1:12" ht="15.75" customHeight="1" x14ac:dyDescent="0.25">
      <c r="A15" s="188"/>
      <c r="B15" s="188"/>
      <c r="C15" s="188"/>
      <c r="D15" s="188"/>
      <c r="E15" s="188"/>
      <c r="F15" s="188"/>
      <c r="G15" s="188"/>
      <c r="H15" s="188"/>
    </row>
    <row r="16" spans="1:12" ht="15.75" customHeight="1" x14ac:dyDescent="0.25">
      <c r="A16" s="189" t="s">
        <v>151</v>
      </c>
      <c r="B16" s="189"/>
      <c r="C16" s="189"/>
      <c r="D16" s="189"/>
      <c r="E16" s="189"/>
      <c r="F16" s="189"/>
      <c r="G16" s="189"/>
      <c r="H16" s="189"/>
    </row>
    <row r="17" spans="1:9" ht="25.5" customHeight="1" x14ac:dyDescent="0.25">
      <c r="A17" s="189" t="s">
        <v>46</v>
      </c>
      <c r="B17" s="189"/>
      <c r="C17" s="189"/>
      <c r="D17" s="189"/>
      <c r="E17" s="189"/>
      <c r="F17" s="189"/>
      <c r="G17" s="189"/>
      <c r="H17" s="189"/>
    </row>
    <row r="18" spans="1:9" ht="17.25" customHeight="1" x14ac:dyDescent="0.25">
      <c r="A18" s="189" t="s">
        <v>147</v>
      </c>
      <c r="B18" s="189"/>
      <c r="C18" s="189"/>
      <c r="D18" s="189"/>
      <c r="E18" s="189"/>
      <c r="F18" s="189"/>
      <c r="G18" s="189"/>
      <c r="H18" s="189"/>
    </row>
    <row r="19" spans="1:9" ht="17.25" customHeight="1" x14ac:dyDescent="0.25">
      <c r="A19" s="190" t="s">
        <v>155</v>
      </c>
      <c r="B19" s="190"/>
      <c r="C19" s="190"/>
      <c r="D19" s="190"/>
      <c r="E19" s="190"/>
      <c r="F19" s="190"/>
      <c r="G19" s="190"/>
      <c r="H19" s="190"/>
    </row>
    <row r="20" spans="1:9" ht="41.25" customHeight="1" x14ac:dyDescent="0.25">
      <c r="A20" s="189" t="s">
        <v>154</v>
      </c>
      <c r="B20" s="189"/>
      <c r="C20" s="189"/>
      <c r="D20" s="189"/>
      <c r="E20" s="189"/>
      <c r="F20" s="189"/>
      <c r="G20" s="189"/>
      <c r="H20" s="189"/>
    </row>
    <row r="21" spans="1:9" ht="10.5" customHeight="1" x14ac:dyDescent="0.25">
      <c r="A21" s="186"/>
      <c r="B21" s="186"/>
      <c r="C21" s="186"/>
      <c r="D21" s="186"/>
      <c r="E21" s="186"/>
      <c r="F21" s="186"/>
      <c r="G21" s="186"/>
      <c r="H21" s="186"/>
    </row>
    <row r="22" spans="1:9" x14ac:dyDescent="0.25">
      <c r="A22" s="170" t="s">
        <v>36</v>
      </c>
      <c r="B22" s="170"/>
      <c r="C22" s="170"/>
      <c r="D22" s="170"/>
      <c r="E22" s="170"/>
      <c r="F22" s="170"/>
      <c r="G22" s="170"/>
      <c r="H22" s="170"/>
      <c r="I22" s="54"/>
    </row>
    <row r="23" spans="1:9" ht="12" customHeight="1" x14ac:dyDescent="0.25">
      <c r="A23" s="173"/>
      <c r="B23" s="173"/>
      <c r="C23" s="173"/>
      <c r="D23" s="173"/>
      <c r="E23" s="173"/>
      <c r="F23" s="173"/>
      <c r="G23" s="173"/>
      <c r="H23" s="173"/>
      <c r="I23" s="55"/>
    </row>
    <row r="24" spans="1:9" ht="12" customHeight="1" x14ac:dyDescent="0.25">
      <c r="A24" s="172" t="s">
        <v>47</v>
      </c>
      <c r="B24" s="172"/>
      <c r="C24" s="172"/>
      <c r="D24" s="172"/>
      <c r="E24" s="172"/>
      <c r="F24" s="172"/>
      <c r="G24" s="172"/>
      <c r="H24" s="172"/>
      <c r="I24" s="55"/>
    </row>
    <row r="25" spans="1:9" ht="12" customHeight="1" x14ac:dyDescent="0.25">
      <c r="A25" s="172" t="s">
        <v>48</v>
      </c>
      <c r="B25" s="172"/>
      <c r="C25" s="172"/>
      <c r="D25" s="172"/>
      <c r="E25" s="172"/>
      <c r="F25" s="172"/>
      <c r="G25" s="172"/>
      <c r="H25" s="172"/>
      <c r="I25" s="55"/>
    </row>
    <row r="26" spans="1:9" ht="12" customHeight="1" x14ac:dyDescent="0.25">
      <c r="A26" s="172" t="s">
        <v>49</v>
      </c>
      <c r="B26" s="172"/>
      <c r="C26" s="172"/>
      <c r="D26" s="172"/>
      <c r="E26" s="172"/>
      <c r="F26" s="172"/>
      <c r="G26" s="172"/>
      <c r="H26" s="172"/>
      <c r="I26" s="55"/>
    </row>
    <row r="27" spans="1:9" ht="15" customHeight="1" x14ac:dyDescent="0.25">
      <c r="A27" s="172" t="s">
        <v>50</v>
      </c>
      <c r="B27" s="172"/>
      <c r="C27" s="172"/>
      <c r="D27" s="172"/>
      <c r="E27" s="172"/>
      <c r="F27" s="172"/>
      <c r="G27" s="172"/>
      <c r="H27" s="172"/>
      <c r="I27" s="55"/>
    </row>
    <row r="28" spans="1:9" ht="30.75" customHeight="1" x14ac:dyDescent="0.25">
      <c r="A28" s="172" t="s">
        <v>51</v>
      </c>
      <c r="B28" s="172"/>
      <c r="C28" s="172"/>
      <c r="D28" s="172"/>
      <c r="E28" s="172"/>
      <c r="F28" s="172"/>
      <c r="G28" s="172"/>
      <c r="H28" s="172"/>
      <c r="I28" s="55"/>
    </row>
    <row r="29" spans="1:9" ht="15" customHeight="1" x14ac:dyDescent="0.25">
      <c r="A29" s="172" t="s">
        <v>52</v>
      </c>
      <c r="B29" s="172"/>
      <c r="C29" s="172"/>
      <c r="D29" s="172"/>
      <c r="E29" s="172"/>
      <c r="F29" s="172"/>
      <c r="G29" s="172"/>
      <c r="H29" s="172"/>
      <c r="I29" s="55"/>
    </row>
    <row r="30" spans="1:9" ht="25.5" customHeight="1" x14ac:dyDescent="0.25">
      <c r="A30" s="172" t="s">
        <v>53</v>
      </c>
      <c r="B30" s="172"/>
      <c r="C30" s="172"/>
      <c r="D30" s="172"/>
      <c r="E30" s="172"/>
      <c r="F30" s="172"/>
      <c r="G30" s="172"/>
      <c r="H30" s="172"/>
      <c r="I30" s="55"/>
    </row>
    <row r="31" spans="1:9" ht="15.75" customHeight="1" x14ac:dyDescent="0.25">
      <c r="A31" s="172" t="s">
        <v>54</v>
      </c>
      <c r="B31" s="172"/>
      <c r="C31" s="172"/>
      <c r="D31" s="172"/>
      <c r="E31" s="172"/>
      <c r="F31" s="172"/>
      <c r="G31" s="172"/>
      <c r="H31" s="172"/>
      <c r="I31" s="55"/>
    </row>
    <row r="32" spans="1:9" ht="42" customHeight="1" x14ac:dyDescent="0.25">
      <c r="A32" s="172" t="s">
        <v>55</v>
      </c>
      <c r="B32" s="172"/>
      <c r="C32" s="172"/>
      <c r="D32" s="172"/>
      <c r="E32" s="172"/>
      <c r="F32" s="172"/>
      <c r="G32" s="172"/>
      <c r="H32" s="172"/>
      <c r="I32" s="55"/>
    </row>
    <row r="33" spans="1:18" ht="57.75" customHeight="1" x14ac:dyDescent="0.25">
      <c r="A33" s="172" t="s">
        <v>56</v>
      </c>
      <c r="B33" s="172"/>
      <c r="C33" s="172"/>
      <c r="D33" s="172"/>
      <c r="E33" s="172"/>
      <c r="F33" s="172"/>
      <c r="G33" s="172"/>
      <c r="H33" s="172"/>
      <c r="I33" s="55"/>
    </row>
    <row r="34" spans="1:18" ht="15.75" customHeight="1" x14ac:dyDescent="0.25">
      <c r="A34" s="179"/>
      <c r="B34" s="179"/>
      <c r="C34" s="179"/>
      <c r="D34" s="179"/>
      <c r="E34" s="179"/>
      <c r="F34" s="179"/>
      <c r="G34" s="179"/>
      <c r="H34" s="179"/>
      <c r="I34" s="55"/>
    </row>
    <row r="35" spans="1:18" x14ac:dyDescent="0.25">
      <c r="A35" s="170" t="s">
        <v>37</v>
      </c>
      <c r="B35" s="170"/>
      <c r="C35" s="170"/>
      <c r="D35" s="170"/>
      <c r="E35" s="170"/>
      <c r="F35" s="170"/>
      <c r="G35" s="170"/>
      <c r="H35" s="170"/>
    </row>
    <row r="36" spans="1:18" x14ac:dyDescent="0.25">
      <c r="A36" s="188"/>
      <c r="B36" s="188"/>
      <c r="C36" s="188"/>
      <c r="D36" s="188"/>
      <c r="E36" s="188"/>
      <c r="F36" s="188"/>
      <c r="G36" s="188"/>
      <c r="H36" s="188"/>
    </row>
    <row r="37" spans="1:18" ht="21" customHeight="1" x14ac:dyDescent="0.25">
      <c r="A37" s="178" t="s">
        <v>57</v>
      </c>
      <c r="B37" s="178"/>
      <c r="C37" s="178"/>
      <c r="D37" s="178"/>
      <c r="E37" s="178"/>
      <c r="F37" s="178"/>
      <c r="G37" s="178"/>
      <c r="H37" s="178"/>
    </row>
    <row r="38" spans="1:18" ht="15.75" customHeight="1" x14ac:dyDescent="0.25">
      <c r="A38" s="170" t="s">
        <v>38</v>
      </c>
      <c r="B38" s="170"/>
      <c r="C38" s="170"/>
      <c r="D38" s="170"/>
      <c r="E38" s="170"/>
      <c r="F38" s="170"/>
      <c r="G38" s="170"/>
      <c r="H38" s="170"/>
    </row>
    <row r="39" spans="1:18" ht="29.25" customHeight="1" x14ac:dyDescent="0.25">
      <c r="A39" s="178" t="s">
        <v>58</v>
      </c>
      <c r="B39" s="178"/>
      <c r="C39" s="178"/>
      <c r="D39" s="178"/>
      <c r="E39" s="178"/>
      <c r="F39" s="178"/>
      <c r="G39" s="178"/>
      <c r="H39" s="178"/>
    </row>
    <row r="40" spans="1:18" ht="27" customHeight="1" x14ac:dyDescent="0.25">
      <c r="A40" s="178" t="s">
        <v>156</v>
      </c>
      <c r="B40" s="178"/>
      <c r="C40" s="178"/>
      <c r="D40" s="178"/>
      <c r="E40" s="178"/>
      <c r="F40" s="178"/>
      <c r="G40" s="178"/>
      <c r="H40" s="178"/>
    </row>
    <row r="41" spans="1:18" ht="38.25" customHeight="1" x14ac:dyDescent="0.25">
      <c r="A41" s="178" t="s">
        <v>59</v>
      </c>
      <c r="B41" s="178"/>
      <c r="C41" s="178"/>
      <c r="D41" s="178"/>
      <c r="E41" s="178"/>
      <c r="F41" s="178"/>
      <c r="G41" s="178"/>
      <c r="H41" s="178"/>
    </row>
    <row r="42" spans="1:18" ht="30.75" customHeight="1" x14ac:dyDescent="0.25">
      <c r="A42" s="178" t="s">
        <v>60</v>
      </c>
      <c r="B42" s="178"/>
      <c r="C42" s="178"/>
      <c r="D42" s="178"/>
      <c r="E42" s="178"/>
      <c r="F42" s="178"/>
      <c r="G42" s="178"/>
      <c r="H42" s="178"/>
    </row>
    <row r="43" spans="1:18" ht="80.25" customHeight="1" x14ac:dyDescent="0.25">
      <c r="A43" s="178" t="s">
        <v>61</v>
      </c>
      <c r="B43" s="178"/>
      <c r="C43" s="178"/>
      <c r="D43" s="178"/>
      <c r="E43" s="178"/>
      <c r="F43" s="178"/>
      <c r="G43" s="178"/>
      <c r="H43" s="178"/>
    </row>
    <row r="44" spans="1:18" ht="15.75" customHeight="1" x14ac:dyDescent="0.25">
      <c r="A44" s="179"/>
      <c r="B44" s="179"/>
      <c r="C44" s="179"/>
      <c r="D44" s="179"/>
      <c r="E44" s="179"/>
      <c r="F44" s="179"/>
      <c r="G44" s="179"/>
      <c r="H44" s="179"/>
    </row>
    <row r="45" spans="1:18" ht="29.25" customHeight="1" x14ac:dyDescent="0.25">
      <c r="A45" s="170" t="s">
        <v>26</v>
      </c>
      <c r="B45" s="170"/>
      <c r="C45" s="170"/>
      <c r="D45" s="170"/>
      <c r="E45" s="170"/>
      <c r="F45" s="170"/>
      <c r="G45" s="170"/>
      <c r="H45" s="170"/>
    </row>
    <row r="46" spans="1:18" x14ac:dyDescent="0.25">
      <c r="A46" s="174" t="s">
        <v>110</v>
      </c>
      <c r="B46" s="175"/>
      <c r="C46" s="175"/>
      <c r="D46" s="175"/>
      <c r="E46" s="175"/>
      <c r="F46" s="175"/>
      <c r="G46" s="175"/>
      <c r="H46" s="175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18" x14ac:dyDescent="0.25">
      <c r="A47" s="174" t="s">
        <v>62</v>
      </c>
      <c r="B47" s="175"/>
      <c r="C47" s="175"/>
      <c r="D47" s="175"/>
      <c r="E47" s="175"/>
      <c r="F47" s="175"/>
      <c r="G47" s="175"/>
      <c r="H47" s="175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1:18" x14ac:dyDescent="0.25">
      <c r="A48" s="176"/>
      <c r="B48" s="176"/>
      <c r="C48" s="176"/>
      <c r="D48" s="176"/>
      <c r="E48" s="176"/>
      <c r="F48" s="176"/>
      <c r="G48" s="176"/>
      <c r="H48" s="176"/>
      <c r="I48" s="57"/>
      <c r="J48" s="57"/>
      <c r="K48" s="56"/>
      <c r="L48" s="56"/>
      <c r="M48" s="56"/>
      <c r="N48" s="56"/>
      <c r="O48" s="56"/>
      <c r="P48" s="56"/>
      <c r="Q48" s="56"/>
      <c r="R48" s="56"/>
    </row>
    <row r="49" spans="1:18" ht="15" customHeight="1" x14ac:dyDescent="0.25">
      <c r="A49" s="170" t="s">
        <v>28</v>
      </c>
      <c r="B49" s="170"/>
      <c r="C49" s="170"/>
      <c r="D49" s="170"/>
      <c r="E49" s="170"/>
      <c r="F49" s="170"/>
      <c r="G49" s="170"/>
      <c r="H49" s="170"/>
      <c r="I49" s="58"/>
      <c r="J49" s="58"/>
      <c r="K49" s="58"/>
      <c r="L49" s="58"/>
      <c r="M49" s="58"/>
      <c r="N49" s="58"/>
      <c r="O49" s="58"/>
      <c r="P49" s="58"/>
      <c r="Q49" s="191"/>
      <c r="R49" s="191"/>
    </row>
    <row r="50" spans="1:18" x14ac:dyDescent="0.25">
      <c r="A50" s="173"/>
      <c r="B50" s="173"/>
      <c r="C50" s="173"/>
      <c r="D50" s="173"/>
      <c r="E50" s="173"/>
      <c r="F50" s="173"/>
      <c r="G50" s="173"/>
      <c r="H50" s="173"/>
      <c r="I50" s="59"/>
      <c r="J50" s="59"/>
      <c r="K50" s="59"/>
      <c r="L50" s="59"/>
      <c r="M50" s="59"/>
      <c r="N50" s="59"/>
      <c r="O50" s="59"/>
      <c r="P50" s="59"/>
      <c r="Q50" s="59"/>
      <c r="R50" s="59"/>
    </row>
    <row r="51" spans="1:18" x14ac:dyDescent="0.25">
      <c r="A51" s="174" t="s">
        <v>63</v>
      </c>
      <c r="B51" s="175"/>
      <c r="C51" s="175"/>
      <c r="D51" s="175"/>
      <c r="E51" s="175"/>
      <c r="F51" s="175"/>
      <c r="G51" s="175"/>
      <c r="H51" s="175"/>
      <c r="I51" s="59"/>
      <c r="J51" s="59"/>
      <c r="K51" s="59"/>
      <c r="L51" s="59"/>
      <c r="M51" s="59"/>
      <c r="N51" s="59"/>
      <c r="O51" s="59"/>
      <c r="P51" s="59"/>
      <c r="Q51" s="59"/>
      <c r="R51" s="59"/>
    </row>
    <row r="52" spans="1:18" x14ac:dyDescent="0.25">
      <c r="A52" s="176"/>
      <c r="B52" s="176"/>
      <c r="C52" s="176"/>
      <c r="D52" s="176"/>
      <c r="E52" s="176"/>
      <c r="F52" s="176"/>
      <c r="G52" s="176"/>
      <c r="H52" s="176"/>
      <c r="I52" s="59"/>
      <c r="J52" s="59"/>
      <c r="K52" s="59"/>
      <c r="L52" s="59"/>
      <c r="M52" s="59"/>
      <c r="N52" s="59"/>
      <c r="O52" s="59"/>
      <c r="P52" s="59"/>
      <c r="Q52" s="59"/>
      <c r="R52" s="59"/>
    </row>
    <row r="53" spans="1:18" s="37" customFormat="1" x14ac:dyDescent="0.25">
      <c r="A53" s="170" t="s">
        <v>27</v>
      </c>
      <c r="B53" s="170"/>
      <c r="C53" s="170"/>
      <c r="D53" s="170"/>
      <c r="E53" s="170"/>
      <c r="F53" s="170"/>
      <c r="G53" s="170"/>
      <c r="H53" s="170"/>
      <c r="I53" s="65"/>
      <c r="J53" s="65"/>
      <c r="K53" s="65"/>
      <c r="L53" s="65"/>
      <c r="M53" s="65"/>
      <c r="N53" s="65"/>
      <c r="O53" s="65"/>
      <c r="P53" s="65"/>
      <c r="Q53" s="65"/>
      <c r="R53" s="65"/>
    </row>
    <row r="54" spans="1:18" s="37" customFormat="1" x14ac:dyDescent="0.25">
      <c r="A54" s="192"/>
      <c r="B54" s="192"/>
      <c r="C54" s="192"/>
      <c r="D54" s="192"/>
      <c r="E54" s="192"/>
      <c r="F54" s="192"/>
      <c r="G54" s="192"/>
      <c r="H54" s="192"/>
      <c r="I54" s="65"/>
      <c r="J54" s="65"/>
      <c r="K54" s="65"/>
      <c r="L54" s="65"/>
      <c r="M54" s="65"/>
      <c r="N54" s="65"/>
      <c r="O54" s="65"/>
      <c r="P54" s="65"/>
      <c r="Q54" s="65"/>
      <c r="R54" s="65"/>
    </row>
    <row r="55" spans="1:18" s="37" customFormat="1" ht="15" customHeight="1" x14ac:dyDescent="0.25">
      <c r="A55" s="174" t="s">
        <v>64</v>
      </c>
      <c r="B55" s="175"/>
      <c r="C55" s="175"/>
      <c r="D55" s="175"/>
      <c r="E55" s="175"/>
      <c r="F55" s="175"/>
      <c r="G55" s="175"/>
      <c r="H55" s="175"/>
      <c r="I55" s="65"/>
      <c r="J55" s="65"/>
      <c r="K55" s="65"/>
      <c r="L55" s="65"/>
      <c r="M55" s="65"/>
      <c r="N55" s="65"/>
      <c r="O55" s="65"/>
      <c r="P55" s="65"/>
      <c r="Q55" s="65"/>
      <c r="R55" s="65"/>
    </row>
    <row r="56" spans="1:18" s="37" customFormat="1" x14ac:dyDescent="0.25">
      <c r="A56" s="192"/>
      <c r="B56" s="192"/>
      <c r="C56" s="192"/>
      <c r="D56" s="192"/>
      <c r="E56" s="192"/>
      <c r="F56" s="192"/>
      <c r="G56" s="192"/>
      <c r="H56" s="192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18" s="37" customFormat="1" ht="29.25" customHeight="1" x14ac:dyDescent="0.25">
      <c r="A57" s="193" t="s">
        <v>92</v>
      </c>
      <c r="B57" s="193"/>
      <c r="C57" s="193"/>
      <c r="D57" s="193"/>
      <c r="E57" s="193"/>
      <c r="F57" s="193"/>
      <c r="G57" s="193"/>
      <c r="H57" s="193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18" s="37" customFormat="1" x14ac:dyDescent="0.25">
      <c r="A58" s="192"/>
      <c r="B58" s="192"/>
      <c r="C58" s="192"/>
      <c r="D58" s="192"/>
      <c r="E58" s="192"/>
      <c r="F58" s="192"/>
      <c r="G58" s="192"/>
      <c r="H58" s="192"/>
      <c r="I58" s="65"/>
      <c r="J58" s="65"/>
      <c r="K58" s="65"/>
      <c r="L58" s="65"/>
      <c r="M58" s="65"/>
      <c r="N58" s="65"/>
      <c r="O58" s="65"/>
      <c r="P58" s="65"/>
      <c r="Q58" s="65"/>
      <c r="R58" s="65"/>
    </row>
    <row r="59" spans="1:18" s="37" customFormat="1" x14ac:dyDescent="0.25">
      <c r="A59" s="170" t="s">
        <v>93</v>
      </c>
      <c r="B59" s="170"/>
      <c r="C59" s="170"/>
      <c r="D59" s="170"/>
      <c r="E59" s="170"/>
      <c r="F59" s="170"/>
      <c r="G59" s="170"/>
      <c r="H59" s="170"/>
      <c r="I59" s="65"/>
      <c r="J59" s="65"/>
      <c r="K59" s="65"/>
      <c r="L59" s="65"/>
      <c r="M59" s="65"/>
      <c r="N59" s="65"/>
      <c r="O59" s="65"/>
      <c r="P59" s="65"/>
      <c r="Q59" s="65"/>
      <c r="R59" s="65"/>
    </row>
    <row r="60" spans="1:18" s="37" customFormat="1" x14ac:dyDescent="0.25">
      <c r="A60" s="192"/>
      <c r="B60" s="192"/>
      <c r="C60" s="192"/>
      <c r="D60" s="192"/>
      <c r="E60" s="192"/>
      <c r="F60" s="192"/>
      <c r="G60" s="192"/>
      <c r="H60" s="192"/>
      <c r="I60" s="65"/>
      <c r="J60" s="65"/>
      <c r="K60" s="65"/>
      <c r="L60" s="65"/>
      <c r="M60" s="65"/>
      <c r="N60" s="65"/>
      <c r="O60" s="65"/>
      <c r="P60" s="65"/>
      <c r="Q60" s="65"/>
      <c r="R60" s="65"/>
    </row>
    <row r="61" spans="1:18" s="37" customFormat="1" x14ac:dyDescent="0.25">
      <c r="A61" s="174" t="s">
        <v>39</v>
      </c>
      <c r="B61" s="175"/>
      <c r="C61" s="175"/>
      <c r="D61" s="175"/>
      <c r="E61" s="175"/>
      <c r="F61" s="175"/>
      <c r="G61" s="175"/>
      <c r="H61" s="175"/>
      <c r="Q61" s="65"/>
      <c r="R61" s="65"/>
    </row>
    <row r="62" spans="1:18" s="37" customFormat="1" x14ac:dyDescent="0.25">
      <c r="A62" s="174" t="s">
        <v>87</v>
      </c>
      <c r="B62" s="175"/>
      <c r="C62" s="175"/>
      <c r="D62" s="175"/>
      <c r="E62" s="175"/>
      <c r="F62" s="175"/>
      <c r="G62" s="175"/>
      <c r="H62" s="175"/>
      <c r="Q62" s="65"/>
      <c r="R62" s="65"/>
    </row>
    <row r="63" spans="1:18" s="37" customFormat="1" x14ac:dyDescent="0.25">
      <c r="A63" s="192"/>
      <c r="B63" s="192"/>
      <c r="C63" s="192"/>
      <c r="D63" s="192"/>
      <c r="E63" s="192"/>
      <c r="F63" s="192"/>
      <c r="G63" s="192"/>
      <c r="H63" s="192"/>
      <c r="I63" s="65"/>
      <c r="J63" s="65"/>
      <c r="K63" s="65"/>
      <c r="L63" s="65"/>
      <c r="M63" s="65"/>
      <c r="N63" s="65"/>
      <c r="O63" s="65"/>
      <c r="P63" s="65"/>
      <c r="Q63" s="65"/>
      <c r="R63" s="65"/>
    </row>
    <row r="64" spans="1:18" s="37" customFormat="1" ht="30.75" customHeight="1" x14ac:dyDescent="0.25">
      <c r="A64" s="170" t="s">
        <v>94</v>
      </c>
      <c r="B64" s="170"/>
      <c r="C64" s="170"/>
      <c r="D64" s="170"/>
      <c r="E64" s="170"/>
      <c r="F64" s="170"/>
      <c r="G64" s="170"/>
      <c r="H64" s="170"/>
      <c r="I64" s="65"/>
      <c r="J64" s="65"/>
      <c r="K64" s="65"/>
      <c r="L64" s="65"/>
      <c r="M64" s="65"/>
      <c r="N64" s="65"/>
      <c r="O64" s="65"/>
      <c r="P64" s="65"/>
      <c r="Q64" s="65"/>
      <c r="R64" s="65"/>
    </row>
    <row r="65" spans="1:18" s="37" customFormat="1" ht="12" customHeight="1" x14ac:dyDescent="0.25">
      <c r="A65" s="192"/>
      <c r="B65" s="192"/>
      <c r="C65" s="192"/>
      <c r="D65" s="192"/>
      <c r="E65" s="192"/>
      <c r="F65" s="192"/>
      <c r="G65" s="192"/>
      <c r="H65" s="192"/>
      <c r="I65" s="65"/>
      <c r="J65" s="65"/>
      <c r="K65" s="65"/>
      <c r="L65" s="65"/>
      <c r="M65" s="65"/>
      <c r="N65" s="65"/>
      <c r="O65" s="65"/>
      <c r="P65" s="65"/>
      <c r="Q65" s="65"/>
      <c r="R65" s="65"/>
    </row>
    <row r="66" spans="1:18" s="37" customFormat="1" ht="15" customHeight="1" x14ac:dyDescent="0.25">
      <c r="A66" s="174" t="s">
        <v>65</v>
      </c>
      <c r="B66" s="175"/>
      <c r="C66" s="175"/>
      <c r="D66" s="175"/>
      <c r="E66" s="175"/>
      <c r="F66" s="175"/>
      <c r="G66" s="175"/>
      <c r="H66" s="175"/>
      <c r="I66" s="65"/>
      <c r="J66" s="65"/>
      <c r="K66" s="65"/>
      <c r="L66" s="65"/>
      <c r="M66" s="65"/>
      <c r="N66" s="65"/>
      <c r="O66" s="65"/>
      <c r="P66" s="65"/>
      <c r="Q66" s="65"/>
      <c r="R66" s="65"/>
    </row>
    <row r="67" spans="1:18" ht="15" customHeight="1" x14ac:dyDescent="0.25">
      <c r="A67" s="176"/>
      <c r="B67" s="176"/>
      <c r="C67" s="176"/>
      <c r="D67" s="176"/>
      <c r="E67" s="176"/>
      <c r="F67" s="176"/>
      <c r="G67" s="176"/>
      <c r="H67" s="176"/>
      <c r="I67" s="59"/>
      <c r="J67" s="59"/>
      <c r="K67" s="59"/>
      <c r="L67" s="59"/>
      <c r="M67" s="59"/>
      <c r="N67" s="59"/>
      <c r="O67" s="59"/>
      <c r="P67" s="59"/>
      <c r="Q67" s="59"/>
      <c r="R67" s="59"/>
    </row>
    <row r="68" spans="1:18" ht="17.25" customHeight="1" x14ac:dyDescent="0.25">
      <c r="A68" s="170" t="s">
        <v>40</v>
      </c>
      <c r="B68" s="170"/>
      <c r="C68" s="170"/>
      <c r="D68" s="170"/>
      <c r="E68" s="170"/>
      <c r="F68" s="170"/>
      <c r="G68" s="170"/>
      <c r="H68" s="170"/>
      <c r="I68" s="59"/>
      <c r="J68" s="59"/>
      <c r="K68" s="59"/>
      <c r="L68" s="59"/>
      <c r="M68" s="59"/>
      <c r="N68" s="59"/>
      <c r="O68" s="59"/>
      <c r="P68" s="59"/>
      <c r="Q68" s="59"/>
      <c r="R68" s="59"/>
    </row>
    <row r="69" spans="1:18" ht="12" customHeight="1" x14ac:dyDescent="0.25">
      <c r="A69" s="194"/>
      <c r="B69" s="194"/>
      <c r="C69" s="194"/>
      <c r="D69" s="194"/>
      <c r="E69" s="194"/>
      <c r="F69" s="194"/>
      <c r="G69" s="194"/>
      <c r="H69" s="194"/>
      <c r="I69" s="59"/>
      <c r="J69" s="59"/>
      <c r="K69" s="59"/>
      <c r="L69" s="59"/>
      <c r="M69" s="59"/>
      <c r="N69" s="59"/>
      <c r="O69" s="59"/>
      <c r="P69" s="59"/>
      <c r="Q69" s="59"/>
      <c r="R69" s="59"/>
    </row>
    <row r="70" spans="1:18" ht="15.75" customHeight="1" x14ac:dyDescent="0.25">
      <c r="A70" s="196" t="s">
        <v>66</v>
      </c>
      <c r="B70" s="195"/>
      <c r="C70" s="195"/>
      <c r="D70" s="195"/>
      <c r="E70" s="195"/>
      <c r="F70" s="195"/>
      <c r="G70" s="195"/>
      <c r="H70" s="195"/>
      <c r="I70" s="59"/>
      <c r="J70" s="59"/>
      <c r="K70" s="60"/>
      <c r="L70" s="60"/>
      <c r="M70" s="60"/>
      <c r="N70" s="60"/>
      <c r="O70" s="60"/>
      <c r="P70" s="60"/>
      <c r="Q70" s="60"/>
      <c r="R70" s="60"/>
    </row>
    <row r="71" spans="1:18" ht="42.75" customHeight="1" x14ac:dyDescent="0.25">
      <c r="A71" s="195" t="s">
        <v>67</v>
      </c>
      <c r="B71" s="195"/>
      <c r="C71" s="195"/>
      <c r="D71" s="195"/>
      <c r="E71" s="195"/>
      <c r="F71" s="195"/>
      <c r="G71" s="195"/>
      <c r="H71" s="195"/>
      <c r="I71" s="56"/>
      <c r="J71" s="56"/>
      <c r="K71" s="61"/>
      <c r="L71" s="61"/>
      <c r="M71" s="61"/>
      <c r="N71" s="61"/>
      <c r="O71" s="61"/>
      <c r="P71" s="61"/>
      <c r="Q71" s="61"/>
      <c r="R71" s="61"/>
    </row>
    <row r="72" spans="1:18" ht="30.75" customHeight="1" x14ac:dyDescent="0.25">
      <c r="A72" s="195" t="s">
        <v>68</v>
      </c>
      <c r="B72" s="195"/>
      <c r="C72" s="195"/>
      <c r="D72" s="195"/>
      <c r="E72" s="195"/>
      <c r="F72" s="195"/>
      <c r="G72" s="195"/>
      <c r="H72" s="195"/>
      <c r="I72" s="56"/>
      <c r="J72" s="56"/>
      <c r="K72" s="61"/>
      <c r="L72" s="61"/>
      <c r="M72" s="61"/>
      <c r="N72" s="61"/>
      <c r="O72" s="61"/>
      <c r="P72" s="61"/>
      <c r="Q72" s="61"/>
      <c r="R72" s="61"/>
    </row>
    <row r="73" spans="1:18" ht="30" customHeight="1" x14ac:dyDescent="0.25">
      <c r="A73" s="195" t="s">
        <v>69</v>
      </c>
      <c r="B73" s="195"/>
      <c r="C73" s="195"/>
      <c r="D73" s="195"/>
      <c r="E73" s="195"/>
      <c r="F73" s="195"/>
      <c r="G73" s="195"/>
      <c r="H73" s="195"/>
      <c r="I73" s="56"/>
      <c r="J73" s="56"/>
      <c r="K73" s="61"/>
      <c r="L73" s="61"/>
      <c r="M73" s="61"/>
      <c r="N73" s="61"/>
      <c r="O73" s="61"/>
      <c r="P73" s="61"/>
      <c r="Q73" s="61"/>
      <c r="R73" s="61"/>
    </row>
    <row r="74" spans="1:18" ht="27.75" customHeight="1" x14ac:dyDescent="0.25">
      <c r="A74" s="195" t="s">
        <v>111</v>
      </c>
      <c r="B74" s="195"/>
      <c r="C74" s="195"/>
      <c r="D74" s="195"/>
      <c r="E74" s="195"/>
      <c r="F74" s="195"/>
      <c r="G74" s="195"/>
      <c r="H74" s="195"/>
      <c r="I74" s="56"/>
      <c r="J74" s="56"/>
      <c r="K74" s="61"/>
      <c r="L74" s="61"/>
      <c r="M74" s="61"/>
      <c r="N74" s="61"/>
      <c r="O74" s="61"/>
      <c r="P74" s="61"/>
      <c r="Q74" s="61"/>
      <c r="R74" s="61"/>
    </row>
    <row r="75" spans="1:18" ht="13.5" customHeight="1" x14ac:dyDescent="0.25">
      <c r="A75" s="199"/>
      <c r="B75" s="199"/>
      <c r="C75" s="199"/>
      <c r="D75" s="199"/>
      <c r="E75" s="199"/>
      <c r="F75" s="199"/>
      <c r="G75" s="199"/>
      <c r="H75" s="199"/>
      <c r="I75" s="57"/>
      <c r="J75" s="57"/>
      <c r="K75" s="61"/>
      <c r="L75" s="61"/>
      <c r="M75" s="61"/>
      <c r="N75" s="61"/>
      <c r="O75" s="61"/>
      <c r="P75" s="61"/>
      <c r="Q75" s="61"/>
      <c r="R75" s="61"/>
    </row>
    <row r="76" spans="1:18" ht="13.5" customHeight="1" x14ac:dyDescent="0.25">
      <c r="A76" s="170" t="s">
        <v>21</v>
      </c>
      <c r="B76" s="170"/>
      <c r="C76" s="170"/>
      <c r="D76" s="170"/>
      <c r="E76" s="170"/>
      <c r="F76" s="170"/>
      <c r="G76" s="170"/>
      <c r="H76" s="170"/>
      <c r="I76" s="57"/>
      <c r="J76" s="57"/>
      <c r="K76" s="61"/>
      <c r="L76" s="61"/>
      <c r="M76" s="61"/>
      <c r="N76" s="61"/>
      <c r="O76" s="61"/>
      <c r="P76" s="61"/>
      <c r="Q76" s="61"/>
      <c r="R76" s="61"/>
    </row>
    <row r="77" spans="1:18" ht="28.5" customHeight="1" x14ac:dyDescent="0.25">
      <c r="A77" s="195" t="s">
        <v>70</v>
      </c>
      <c r="B77" s="195"/>
      <c r="C77" s="195"/>
      <c r="D77" s="195"/>
      <c r="E77" s="195"/>
      <c r="F77" s="195"/>
      <c r="G77" s="195"/>
      <c r="H77" s="195"/>
      <c r="I77" s="56"/>
      <c r="J77" s="56"/>
      <c r="K77" s="61"/>
      <c r="L77" s="61"/>
      <c r="M77" s="61"/>
      <c r="N77" s="61"/>
      <c r="O77" s="61"/>
      <c r="P77" s="61"/>
      <c r="Q77" s="61"/>
      <c r="R77" s="61"/>
    </row>
    <row r="78" spans="1:18" ht="57.75" customHeight="1" x14ac:dyDescent="0.25">
      <c r="A78" s="195" t="s">
        <v>71</v>
      </c>
      <c r="B78" s="195"/>
      <c r="C78" s="195"/>
      <c r="D78" s="195"/>
      <c r="E78" s="195"/>
      <c r="F78" s="195"/>
      <c r="G78" s="195"/>
      <c r="H78" s="195"/>
      <c r="I78" s="56"/>
      <c r="J78" s="56"/>
      <c r="K78" s="61"/>
      <c r="L78" s="61"/>
      <c r="M78" s="61"/>
      <c r="N78" s="61"/>
      <c r="O78" s="61"/>
      <c r="P78" s="61"/>
      <c r="Q78" s="61"/>
      <c r="R78" s="61"/>
    </row>
    <row r="79" spans="1:18" ht="17.25" customHeight="1" x14ac:dyDescent="0.25">
      <c r="A79" s="200"/>
      <c r="B79" s="200"/>
      <c r="C79" s="200"/>
      <c r="D79" s="200"/>
      <c r="E79" s="200"/>
      <c r="F79" s="200"/>
      <c r="G79" s="200"/>
      <c r="H79" s="200"/>
      <c r="I79" s="57"/>
      <c r="J79" s="57"/>
      <c r="K79" s="61"/>
      <c r="L79" s="61"/>
      <c r="M79" s="61"/>
      <c r="N79" s="61"/>
      <c r="O79" s="61"/>
      <c r="P79" s="61"/>
      <c r="Q79" s="61"/>
      <c r="R79" s="61"/>
    </row>
    <row r="80" spans="1:18" x14ac:dyDescent="0.25">
      <c r="A80" s="170" t="s">
        <v>33</v>
      </c>
      <c r="B80" s="170"/>
      <c r="C80" s="170"/>
      <c r="D80" s="170"/>
      <c r="E80" s="170"/>
      <c r="F80" s="170"/>
      <c r="G80" s="170"/>
      <c r="H80" s="170"/>
      <c r="I80" s="58"/>
      <c r="J80" s="58"/>
    </row>
    <row r="81" spans="1:18" ht="13.5" customHeight="1" x14ac:dyDescent="0.25">
      <c r="A81" s="173"/>
      <c r="B81" s="173"/>
      <c r="C81" s="173"/>
      <c r="D81" s="173"/>
      <c r="E81" s="173"/>
      <c r="F81" s="173"/>
      <c r="G81" s="173"/>
      <c r="H81" s="173"/>
      <c r="I81" s="59"/>
      <c r="J81" s="59"/>
    </row>
    <row r="82" spans="1:18" ht="15.75" customHeight="1" x14ac:dyDescent="0.25">
      <c r="A82" s="197" t="s">
        <v>112</v>
      </c>
      <c r="B82" s="198"/>
      <c r="C82" s="198"/>
      <c r="D82" s="198"/>
      <c r="E82" s="198"/>
      <c r="F82" s="198"/>
      <c r="G82" s="198"/>
      <c r="H82" s="198"/>
      <c r="I82" s="61"/>
      <c r="J82" s="61"/>
      <c r="K82" s="61"/>
      <c r="L82" s="61"/>
      <c r="M82" s="61"/>
      <c r="N82" s="61"/>
      <c r="O82" s="61"/>
      <c r="P82" s="61"/>
      <c r="Q82" s="61"/>
      <c r="R82" s="61"/>
    </row>
    <row r="83" spans="1:18" x14ac:dyDescent="0.25">
      <c r="A83" s="37"/>
      <c r="B83" s="37"/>
      <c r="C83" s="37"/>
      <c r="D83" s="37"/>
      <c r="E83" s="37"/>
      <c r="F83" s="37"/>
      <c r="G83" s="37"/>
      <c r="H83" s="37"/>
    </row>
    <row r="84" spans="1:18" x14ac:dyDescent="0.25">
      <c r="A84" s="170" t="s">
        <v>127</v>
      </c>
      <c r="B84" s="170"/>
      <c r="C84" s="170"/>
      <c r="D84" s="170"/>
      <c r="E84" s="170"/>
      <c r="F84" s="170"/>
      <c r="G84" s="170"/>
      <c r="H84" s="170"/>
    </row>
    <row r="86" spans="1:18" ht="17.25" customHeight="1" x14ac:dyDescent="0.25">
      <c r="A86" s="171" t="s">
        <v>148</v>
      </c>
      <c r="B86" s="171"/>
      <c r="C86" s="171"/>
      <c r="D86" s="171"/>
      <c r="E86" s="171"/>
      <c r="F86" s="171"/>
      <c r="G86" s="171"/>
      <c r="H86" s="171"/>
      <c r="I86" s="62"/>
      <c r="J86" s="62"/>
      <c r="K86" s="62"/>
      <c r="L86" s="62"/>
      <c r="M86" s="62"/>
      <c r="N86" s="62"/>
      <c r="O86" s="62"/>
      <c r="P86" s="62"/>
    </row>
    <row r="87" spans="1:18" ht="15.75" customHeight="1" x14ac:dyDescent="0.25">
      <c r="A87" s="171" t="s">
        <v>149</v>
      </c>
      <c r="B87" s="171"/>
      <c r="C87" s="171"/>
      <c r="D87" s="171"/>
      <c r="E87" s="171"/>
      <c r="F87" s="171"/>
      <c r="G87" s="171"/>
      <c r="H87" s="171"/>
      <c r="I87" s="62"/>
      <c r="J87" s="62"/>
      <c r="K87" s="62"/>
      <c r="L87" s="62"/>
      <c r="M87" s="62"/>
      <c r="N87" s="62"/>
      <c r="O87" s="62"/>
      <c r="P87" s="62"/>
    </row>
    <row r="88" spans="1:18" ht="20.25" customHeight="1" x14ac:dyDescent="0.25">
      <c r="A88" s="171" t="s">
        <v>150</v>
      </c>
      <c r="B88" s="171"/>
      <c r="C88" s="171"/>
      <c r="D88" s="171"/>
      <c r="E88" s="171"/>
      <c r="F88" s="171"/>
      <c r="G88" s="171"/>
      <c r="H88" s="171"/>
      <c r="I88" s="63"/>
      <c r="J88" s="63"/>
      <c r="K88" s="63"/>
      <c r="L88" s="63"/>
      <c r="M88" s="63"/>
      <c r="N88" s="63"/>
      <c r="O88" s="63"/>
      <c r="P88" s="63"/>
    </row>
    <row r="89" spans="1:18" ht="51.75" customHeight="1" x14ac:dyDescent="0.25">
      <c r="I89" s="64"/>
      <c r="J89" s="64"/>
      <c r="K89" s="64"/>
      <c r="L89" s="64"/>
      <c r="M89" s="64"/>
      <c r="N89" s="64"/>
      <c r="O89" s="64"/>
      <c r="P89" s="64"/>
    </row>
  </sheetData>
  <mergeCells count="87">
    <mergeCell ref="A80:H80"/>
    <mergeCell ref="A81:H81"/>
    <mergeCell ref="A82:H82"/>
    <mergeCell ref="A78:H78"/>
    <mergeCell ref="A75:H75"/>
    <mergeCell ref="A76:H76"/>
    <mergeCell ref="A79:H79"/>
    <mergeCell ref="A73:H73"/>
    <mergeCell ref="A74:H74"/>
    <mergeCell ref="A77:H77"/>
    <mergeCell ref="A70:H70"/>
    <mergeCell ref="A71:H71"/>
    <mergeCell ref="A72:H72"/>
    <mergeCell ref="A64:H64"/>
    <mergeCell ref="A65:H65"/>
    <mergeCell ref="A66:H66"/>
    <mergeCell ref="A68:H68"/>
    <mergeCell ref="A69:H69"/>
    <mergeCell ref="A67:H67"/>
    <mergeCell ref="A58:H58"/>
    <mergeCell ref="A61:H61"/>
    <mergeCell ref="A62:H62"/>
    <mergeCell ref="A63:H63"/>
    <mergeCell ref="A59:H59"/>
    <mergeCell ref="A60:H60"/>
    <mergeCell ref="A52:H52"/>
    <mergeCell ref="A55:H55"/>
    <mergeCell ref="A56:H56"/>
    <mergeCell ref="A54:H54"/>
    <mergeCell ref="A57:H57"/>
    <mergeCell ref="Q49:R49"/>
    <mergeCell ref="A36:H36"/>
    <mergeCell ref="A38:H38"/>
    <mergeCell ref="A45:H45"/>
    <mergeCell ref="A44:H44"/>
    <mergeCell ref="A46:H46"/>
    <mergeCell ref="A14:H14"/>
    <mergeCell ref="A21:H21"/>
    <mergeCell ref="A3:H3"/>
    <mergeCell ref="A10:H10"/>
    <mergeCell ref="A12:H12"/>
    <mergeCell ref="A11:H11"/>
    <mergeCell ref="A13:H13"/>
    <mergeCell ref="A15:H15"/>
    <mergeCell ref="A18:H18"/>
    <mergeCell ref="A20:H20"/>
    <mergeCell ref="A16:H16"/>
    <mergeCell ref="A17:H17"/>
    <mergeCell ref="A19:H19"/>
    <mergeCell ref="A2:H2"/>
    <mergeCell ref="A8:H8"/>
    <mergeCell ref="A5:H5"/>
    <mergeCell ref="A7:H7"/>
    <mergeCell ref="A9:H9"/>
    <mergeCell ref="A6:H6"/>
    <mergeCell ref="A1:H1"/>
    <mergeCell ref="A43:H43"/>
    <mergeCell ref="A37:H37"/>
    <mergeCell ref="A39:H39"/>
    <mergeCell ref="A40:H40"/>
    <mergeCell ref="A4:H4"/>
    <mergeCell ref="A41:H41"/>
    <mergeCell ref="A42:H42"/>
    <mergeCell ref="A35:H35"/>
    <mergeCell ref="A34:H34"/>
    <mergeCell ref="A33:H33"/>
    <mergeCell ref="A28:H28"/>
    <mergeCell ref="A27:H27"/>
    <mergeCell ref="A29:H29"/>
    <mergeCell ref="A30:H30"/>
    <mergeCell ref="A31:H31"/>
    <mergeCell ref="A84:H84"/>
    <mergeCell ref="A86:H86"/>
    <mergeCell ref="A87:H87"/>
    <mergeCell ref="A88:H88"/>
    <mergeCell ref="A22:H22"/>
    <mergeCell ref="A32:H32"/>
    <mergeCell ref="A23:H23"/>
    <mergeCell ref="A25:H25"/>
    <mergeCell ref="A24:H24"/>
    <mergeCell ref="A26:H26"/>
    <mergeCell ref="A47:H47"/>
    <mergeCell ref="A48:H48"/>
    <mergeCell ref="A49:H49"/>
    <mergeCell ref="A50:H50"/>
    <mergeCell ref="A51:H51"/>
    <mergeCell ref="A53:H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Հ3 Մաս 1</vt:lpstr>
      <vt:lpstr>Հ3 Մաս 2</vt:lpstr>
      <vt:lpstr>Հ3 Մաս 3</vt:lpstr>
      <vt:lpstr>Հ3 Մաս 4</vt:lpstr>
      <vt:lpstr>Հ4  </vt:lpstr>
      <vt:lpstr>Հ5</vt:lpstr>
      <vt:lpstr>Հ8</vt:lpstr>
      <vt:lpstr>Լրացման պահանջներ</vt:lpstr>
      <vt:lpstr>'Հ3 Մաս 2'!_ftnref17</vt:lpstr>
      <vt:lpstr>'Հ3 Մաս 2'!_ftnref2</vt:lpstr>
      <vt:lpstr>'Հ3 Մաս 2'!_ftnref4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2025-02-26T12:17:50Z</dcterms:modified>
</cp:coreProperties>
</file>