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 tabRatio="627" activeTab="7"/>
  </bookViews>
  <sheets>
    <sheet name="Հ3 Մաս 1 և 2" sheetId="1" r:id="rId1"/>
    <sheet name="Հ3 Մաս 3" sheetId="3" r:id="rId2"/>
    <sheet name="Հ3 Մաս 4" sheetId="5" r:id="rId3"/>
    <sheet name="Հ4 " sheetId="22" r:id="rId4"/>
    <sheet name="Հ5" sheetId="8" r:id="rId5"/>
    <sheet name="Հ8" sheetId="10" r:id="rId6"/>
    <sheet name="Հ9" sheetId="12" r:id="rId7"/>
    <sheet name="Հ11" sheetId="23" r:id="rId8"/>
    <sheet name="Լրացման պահանջներ" sheetId="14" r:id="rId9"/>
  </sheets>
  <definedNames>
    <definedName name="_ftn1" localSheetId="0">'Հ3 Մաս 1 և 2'!#REF!</definedName>
    <definedName name="_ftn10" localSheetId="0">'Հ3 Մաս 1 և 2'!#REF!</definedName>
    <definedName name="_ftn11" localSheetId="0">'Հ3 Մաս 1 և 2'!#REF!</definedName>
    <definedName name="_ftn12" localSheetId="0">'Հ3 Մաս 1 և 2'!#REF!</definedName>
    <definedName name="_ftn13" localSheetId="0">'Հ3 Մաս 1 և 2'!#REF!</definedName>
    <definedName name="_ftn14" localSheetId="0">'Հ3 Մաս 1 և 2'!#REF!</definedName>
    <definedName name="_ftn15" localSheetId="0">'Հ3 Մաս 1 և 2'!#REF!</definedName>
    <definedName name="_ftn16" localSheetId="0">'Հ3 Մաս 1 և 2'!#REF!</definedName>
    <definedName name="_ftn17" localSheetId="0">'Հ3 Մաս 1 և 2'!#REF!</definedName>
    <definedName name="_ftn18" localSheetId="0">'Հ3 Մաս 1 և 2'!#REF!</definedName>
    <definedName name="_ftn19" localSheetId="0">'Հ3 Մաս 1 և 2'!#REF!</definedName>
    <definedName name="_ftn2" localSheetId="0">'Հ3 Մաս 1 և 2'!#REF!</definedName>
    <definedName name="_ftn20" localSheetId="0">'Հ3 Մաս 1 և 2'!#REF!</definedName>
    <definedName name="_ftn3" localSheetId="0">'Հ3 Մաս 1 և 2'!#REF!</definedName>
    <definedName name="_ftn4" localSheetId="0">'Հ3 Մաս 1 և 2'!#REF!</definedName>
    <definedName name="_ftn5" localSheetId="0">'Հ3 Մաս 1 և 2'!#REF!</definedName>
    <definedName name="_ftn6" localSheetId="0">'Հ3 Մաս 1 և 2'!#REF!</definedName>
    <definedName name="_ftn7" localSheetId="0">'Հ3 Մաս 1 և 2'!#REF!</definedName>
    <definedName name="_ftn8" localSheetId="0">'Հ3 Մաս 1 և 2'!#REF!</definedName>
    <definedName name="_ftn9" localSheetId="0">'Հ3 Մաս 1 և 2'!#REF!</definedName>
    <definedName name="_ftnref1" localSheetId="0">'Հ3 Մաս 1 և 2'!#REF!</definedName>
    <definedName name="_ftnref10" localSheetId="0">'Հ3 Մաս 1 և 2'!#REF!</definedName>
    <definedName name="_ftnref11" localSheetId="0">'Հ3 Մաս 1 և 2'!$C$48</definedName>
    <definedName name="_ftnref12" localSheetId="0">'Հ3 Մաս 1 և 2'!$D$48</definedName>
    <definedName name="_ftnref13" localSheetId="0">'Հ3 Մաս 1 և 2'!$E$48</definedName>
    <definedName name="_ftnref14" localSheetId="0">'Հ3 Մաս 1 և 2'!$F$48</definedName>
    <definedName name="_ftnref15" localSheetId="0">'Հ3 Մաս 1 և 2'!#REF!</definedName>
    <definedName name="_ftnref16" localSheetId="0">'Հ3 Մաս 1 և 2'!#REF!</definedName>
    <definedName name="_ftnref17" localSheetId="0">'Հ3 Մաս 1 և 2'!$H$60</definedName>
    <definedName name="_ftnref18" localSheetId="0">'Հ3 Մաս 1 և 2'!#REF!</definedName>
    <definedName name="_ftnref19" localSheetId="0">'Հ3 Մաս 1 և 2'!#REF!</definedName>
    <definedName name="_ftnref2" localSheetId="0">'Հ3 Մաս 1 և 2'!$A$2</definedName>
    <definedName name="_ftnref20" localSheetId="0">'Հ3 Մաս 1 և 2'!#REF!</definedName>
    <definedName name="_ftnref3" localSheetId="0">'Հ3 Մաս 1 և 2'!#REF!</definedName>
    <definedName name="_ftnref4" localSheetId="0">'Հ3 Մաս 1 և 2'!$C$21</definedName>
    <definedName name="_ftnref5" localSheetId="0">'Հ3 Մաս 1 և 2'!$B$28</definedName>
    <definedName name="_ftnref6" localSheetId="0">'Հ3 Մաս 1 և 2'!$A$29</definedName>
    <definedName name="_ftnref7" localSheetId="0">'Հ3 Մաս 1 և 2'!$B$33</definedName>
    <definedName name="_ftnref8" localSheetId="0">'Հ3 Մաս 1 և 2'!#REF!</definedName>
    <definedName name="_ftnref9" localSheetId="0">'Հ3 Մաս 1 և 2'!#REF!</definedName>
    <definedName name="_Toc501014755" localSheetId="0">'Հ3 Մաս 1 և 2'!#REF!</definedName>
  </definedNames>
  <calcPr calcId="152511"/>
</workbook>
</file>

<file path=xl/calcChain.xml><?xml version="1.0" encoding="utf-8"?>
<calcChain xmlns="http://schemas.openxmlformats.org/spreadsheetml/2006/main">
  <c r="E25" i="1" l="1"/>
  <c r="F41" i="1"/>
  <c r="G41" i="1"/>
  <c r="H41" i="1"/>
  <c r="I41" i="1"/>
  <c r="E41" i="1"/>
  <c r="F33" i="1"/>
  <c r="F25" i="1" s="1"/>
  <c r="G33" i="1"/>
  <c r="G25" i="1" s="1"/>
  <c r="H33" i="1"/>
  <c r="I33" i="1"/>
  <c r="I25" i="1" s="1"/>
  <c r="E33" i="1"/>
  <c r="I10" i="23"/>
  <c r="H10" i="23"/>
  <c r="G10" i="23"/>
  <c r="F10" i="23"/>
  <c r="E10" i="23"/>
  <c r="I7" i="23"/>
  <c r="H7" i="23"/>
  <c r="G7" i="23"/>
  <c r="F7" i="23"/>
  <c r="E7" i="23"/>
  <c r="D10" i="23"/>
  <c r="D7" i="23"/>
  <c r="V6" i="8"/>
  <c r="V5" i="8"/>
  <c r="R6" i="8"/>
  <c r="R5" i="8"/>
  <c r="N6" i="8"/>
  <c r="N5" i="8"/>
  <c r="J6" i="8"/>
  <c r="J5" i="8"/>
  <c r="F6" i="8"/>
  <c r="F5" i="8"/>
  <c r="D6" i="8"/>
  <c r="D5" i="8"/>
  <c r="C5" i="8"/>
  <c r="B5" i="8"/>
  <c r="I6" i="22"/>
  <c r="I5" i="22" s="1"/>
  <c r="J5" i="22"/>
  <c r="K5" i="22"/>
  <c r="L5" i="22"/>
  <c r="G38" i="22"/>
  <c r="H25" i="1" l="1"/>
  <c r="G10" i="22"/>
  <c r="G8" i="22"/>
  <c r="C6" i="5"/>
  <c r="D5" i="23" l="1"/>
  <c r="D8" i="23"/>
  <c r="G6" i="22"/>
  <c r="E5" i="23" l="1"/>
  <c r="I8" i="23"/>
  <c r="H8" i="23"/>
  <c r="G8" i="23"/>
  <c r="F8" i="23"/>
  <c r="E8" i="23"/>
  <c r="G5" i="23"/>
  <c r="G4" i="23" s="1"/>
  <c r="H5" i="23"/>
  <c r="I5" i="23"/>
  <c r="F5" i="23"/>
  <c r="F4" i="23" s="1"/>
  <c r="H4" i="23" l="1"/>
  <c r="E4" i="23"/>
  <c r="I4" i="23"/>
  <c r="F16" i="12" l="1"/>
  <c r="G16" i="12"/>
  <c r="E16" i="12"/>
  <c r="F8" i="8" l="1"/>
  <c r="G8" i="8"/>
  <c r="H8" i="8"/>
  <c r="J8" i="8"/>
  <c r="K8" i="8"/>
  <c r="L8" i="8"/>
  <c r="N8" i="8"/>
  <c r="O8" i="8"/>
  <c r="P8" i="8"/>
  <c r="R8" i="8"/>
  <c r="E9" i="10" s="1"/>
  <c r="S8" i="8"/>
  <c r="T8" i="8"/>
  <c r="V8" i="8"/>
  <c r="W8" i="8"/>
  <c r="X8" i="8"/>
  <c r="U7" i="8"/>
  <c r="U6" i="8"/>
  <c r="U5" i="8"/>
  <c r="Q7" i="8"/>
  <c r="Q6" i="8"/>
  <c r="Q5" i="8"/>
  <c r="M7" i="8"/>
  <c r="M6" i="8"/>
  <c r="M5" i="8"/>
  <c r="I7" i="8"/>
  <c r="I6" i="8"/>
  <c r="I5" i="8"/>
  <c r="I8" i="8" s="1"/>
  <c r="C7" i="10" s="1"/>
  <c r="E6" i="8"/>
  <c r="E7" i="8"/>
  <c r="E5" i="8"/>
  <c r="U8" i="8" l="1"/>
  <c r="F9" i="10" s="1"/>
  <c r="Q8" i="8"/>
  <c r="E8" i="8"/>
  <c r="M8" i="8"/>
  <c r="D9" i="10" s="1"/>
  <c r="E8" i="10" l="1"/>
  <c r="E13" i="10" s="1"/>
  <c r="F8" i="10"/>
  <c r="F13" i="10" s="1"/>
  <c r="E12" i="10" l="1"/>
  <c r="F12" i="10"/>
  <c r="D8" i="10"/>
  <c r="D13" i="10" l="1"/>
  <c r="D12" i="10"/>
</calcChain>
</file>

<file path=xl/sharedStrings.xml><?xml version="1.0" encoding="utf-8"?>
<sst xmlns="http://schemas.openxmlformats.org/spreadsheetml/2006/main" count="336" uniqueCount="226">
  <si>
    <t>….</t>
  </si>
  <si>
    <t>……</t>
  </si>
  <si>
    <t>…..</t>
  </si>
  <si>
    <t>ՄԱՍ 1. ՊԵՏԱԿԱՆ ՄԱՐՄՆԻ ՌԱԶՄԱՎԱՐՈՒԹՅԱՆ ԸՆԴՀԱՆՈՒՐ ՆԿԱՐԱԳՐՈՒԹՅՈՒՆԸ</t>
  </si>
  <si>
    <t>ՄԱՍ 2. ՊԵՏԱԿԱՆ ՄԱՐՄՆԻ ԿՈՂՄԻՑ ԻՐԱԿԱՆԱՑՎՈՂ ԲՅՈՒՋԵՏԱՅԻՆ ԾՐԱԳՐԵՐԸ ԵՎ ՄԻՋՈՑԱՌՈՒՄՆԵՐԸ</t>
  </si>
  <si>
    <t>Ծրագիր/Միջոցառում</t>
  </si>
  <si>
    <t>Ծրագիր</t>
  </si>
  <si>
    <t>Ծրագրի անվանումը՝</t>
  </si>
  <si>
    <t>Ծրագրի նպատակը՝</t>
  </si>
  <si>
    <t>Վերջնական արդյունքի նկարագրությունը՝</t>
  </si>
  <si>
    <t>Միջոցառման անվանումը՝</t>
  </si>
  <si>
    <t>Միջոցառման նկարագրությունը՝</t>
  </si>
  <si>
    <t>Կապիտալ միջոցառումներ</t>
  </si>
  <si>
    <t>Միջոցառման տեսակը՝</t>
  </si>
  <si>
    <t>ՄԱՍ 3 ՊԵՏԱԿԱՆ ՄԱՐՄՆԻ ԾՐԱԳՐԵՐԻ ԳԾՈՎ ՎԵՐՋՆԱԿԱՆ ԱՐԴՅՈՒՆՔԻ ՑՈՒՑԱՆԻՇՆԵՐԸ</t>
  </si>
  <si>
    <t>Ծրագրի վերջնական արդյունքները</t>
  </si>
  <si>
    <t xml:space="preserve">Ելակետը </t>
  </si>
  <si>
    <t>Թիրախը</t>
  </si>
  <si>
    <t>Ծրագրի դասիչը</t>
  </si>
  <si>
    <t>Ծրագրի անվանումը</t>
  </si>
  <si>
    <t>Ծրագրի դասիչը՝</t>
  </si>
  <si>
    <t>Միջոցառման դասիչը՝</t>
  </si>
  <si>
    <t>2025թ</t>
  </si>
  <si>
    <t>Նկարագրությունը՝</t>
  </si>
  <si>
    <t>Արդյունքի չափորոշիչներ</t>
  </si>
  <si>
    <t>Միջոցառման վրա կատարվող ծախսը (հազար դրամ)</t>
  </si>
  <si>
    <t>2026թ</t>
  </si>
  <si>
    <t>Ծրագրային դասիչը</t>
  </si>
  <si>
    <t>Բաժին</t>
  </si>
  <si>
    <t xml:space="preserve">Խումբ </t>
  </si>
  <si>
    <t>Դաս</t>
  </si>
  <si>
    <t>Ընդամենը</t>
  </si>
  <si>
    <t>&lt;Հոդվածի  անվանումը և կոդը&gt;</t>
  </si>
  <si>
    <t>…</t>
  </si>
  <si>
    <t>X</t>
  </si>
  <si>
    <t>(հազար դրամներով)</t>
  </si>
  <si>
    <t>2024թ.</t>
  </si>
  <si>
    <t>2025թ.</t>
  </si>
  <si>
    <t>2026թ.</t>
  </si>
  <si>
    <t>ԸՆԴԱՄԵՆԸ</t>
  </si>
  <si>
    <t>&lt;Մարզի անվանումը&gt;</t>
  </si>
  <si>
    <t>Միջոցառում</t>
  </si>
  <si>
    <t>3.2 Ծախսային խնայողությունների գծով առաջարկները (-) նշանով</t>
  </si>
  <si>
    <t>3.3 Նոր նախաձեռնությունների գծով ընդհանուր ծախսերը</t>
  </si>
  <si>
    <t xml:space="preserve">Աղյուսակ 1. Քաղաքականությանն առնչվող բյուջետային ծրագրերն ու միջոցառումները </t>
  </si>
  <si>
    <t>Միջոցառման անվանումը</t>
  </si>
  <si>
    <t>2025թ (հազ. դրամ)</t>
  </si>
  <si>
    <t>2026թ (հազ. դրամ)</t>
  </si>
  <si>
    <t>ԼՐԱՑՄԱՆ ՊԱՀԱՆՋՆԵՐ</t>
  </si>
  <si>
    <t>Ցուցանիշներ</t>
  </si>
  <si>
    <t xml:space="preserve">Հավելված 1. ՄԱՍ 3.  </t>
  </si>
  <si>
    <t>x</t>
  </si>
  <si>
    <t>Ընթացիկ միջոցառումներ</t>
  </si>
  <si>
    <t xml:space="preserve">Հավելված N 3. Բյուջետային ծրագրերի և ակնկալվող արդյունքների ներկայացման ձևաչափ </t>
  </si>
  <si>
    <t>Արդյունքի չափորոշիչի անվանումը և չափման միավորը</t>
  </si>
  <si>
    <t>Հավելված N 4. Բյուջետային ծրագրերի գծով ամփոփ ծախսերն ըստ բյուջետային ծախսերի գործառական դասակարգման տարրերի և ըստ տնտեսագիտական դասակարգման հոդվածների</t>
  </si>
  <si>
    <t>Ծրագրի /Միջոցառման անվոնւմը</t>
  </si>
  <si>
    <t>Հավելված N 6. Պետական մարմնի և դրա ենթակա կազմակերպությունների ստացվելիք եկամուտների աղբյուրները (բացառությամբ պետական բյուջեից ստացվող եկամուտների)</t>
  </si>
  <si>
    <t>Հավելված N 5. Բյուջետային ծրագրերի/միջոցառումների գծով ծախսերը՝ վարչատարածքային բաժանմամբ (ըստ մարզերի)</t>
  </si>
  <si>
    <t>Ընդամենը ըստ մարզերի</t>
  </si>
  <si>
    <t xml:space="preserve">Ընդամենը </t>
  </si>
  <si>
    <t>Հավելված N 8. Ամփոփ ֆինանսական պահանջներ ՄԺԾԾ ժամանակահատվածի համար</t>
  </si>
  <si>
    <t>Հավելված 10․ Հայտի հետ կապված հիմնական ռիսկերը</t>
  </si>
  <si>
    <t>Հավելված N 3. Բյուջետային ծրագրերի և ակնկալվող արդյունքների ներկայացման ձևաչափ</t>
  </si>
  <si>
    <t>1.  Լրացվում է հայտը ներկայացնող պետական մարմնի անվանումը</t>
  </si>
  <si>
    <t>ՄԱՍ 3. ՊԵՏԱԿԱՆ ՄԱՐՄՆԻ ԾՐԱԳՐԵՐԻ ԳԾՈՎ ՎԵՐՋՆԱԿԱՆ ԱՐԴՅՈՒՆՔԻ ՑՈՒՑԱՆԻՇՆԵՐԸ</t>
  </si>
  <si>
    <t xml:space="preserve">ՄԱՍ 4. ՊԵՏԱԿԱՆ ՄԱՐՄՆԻ ԳԾՈՎ ԱՐԴՅՈՒՆՔԱՅԻՆ (ԿԱՏԱՐՈՂԱԿԱՆ) ՑՈՒՑԱՆԻՇՆԵՐԸ </t>
  </si>
  <si>
    <t>Ծրագրի միջոցառումները</t>
  </si>
  <si>
    <t>31․ Ծախսերը ներկայացնել նաև դրամով՝ կիրառելով փետրվարի 1-ի արտարժույթի ԿԲ փոխարժեքը</t>
  </si>
  <si>
    <t>Հավելված N 9. Միջոլորտային (խաչվող) առանձին քաղաքականություններին առնչվող ծրագրերի և միջոցառումների ներկայացման ամփոփ ձևաչափ</t>
  </si>
  <si>
    <r>
      <t>Պետական մարմնի անվանումը</t>
    </r>
    <r>
      <rPr>
        <vertAlign val="superscript"/>
        <sz val="8"/>
        <color rgb="FF000000"/>
        <rFont val="GHEA Grapalat"/>
        <family val="3"/>
      </rPr>
      <t>1</t>
    </r>
    <r>
      <rPr>
        <sz val="8"/>
        <color rgb="FF000000"/>
        <rFont val="GHEA Grapalat"/>
        <family val="3"/>
      </rPr>
      <t>՝</t>
    </r>
  </si>
  <si>
    <r>
      <t>1. Հիմնական ռազմավարական նպատակները և գերակա վերջնական արդյունքները</t>
    </r>
    <r>
      <rPr>
        <vertAlign val="superscript"/>
        <sz val="10"/>
        <color theme="1"/>
        <rFont val="GHEA Grapalat"/>
        <family val="3"/>
      </rPr>
      <t>2</t>
    </r>
    <r>
      <rPr>
        <sz val="10"/>
        <color theme="1"/>
        <rFont val="GHEA Grapalat"/>
        <family val="3"/>
      </rPr>
      <t xml:space="preserve"> </t>
    </r>
  </si>
  <si>
    <t>2․ Համառոտ ներկայացնել այն հիմնական ռազմավարական նպատակները և գերակա վերջնական արդյունքները, որոնց վրա պետական մարմինը ձգտում է ներազդել իր պատասխանատվության ներքո իրականացվող բյուջետային ծրագրերի և միջոցառումների միջոցով</t>
  </si>
  <si>
    <t>3․ Համառոտ ներկայացնել պետական մարմնի պատասխանատվության ներքո իրականացվող բյուջետային ծրագրերում կատարվող հիմնական փոփոխությունները՝ ներառյալ փոփոխություններ մատուցվող ծառայություններում, տրամադրվող տրանսֆերտներում և շահառուների շրջանակներում: Ներկայացնել միայն այն փոփոխությունները, որոնք հատկապես կարևորվում են հիմնական գերակա վերջնական արդյունքների ձեռք բերման տեսանկյունից</t>
  </si>
  <si>
    <t>4.Համառոտ ներկայացնել պետական մարմնի պատասխանատվության ներքո իրականացվող բյուջետային ծրագրերի շրջանակներում իրականացվող Կապիտալ բնույթի հիմնական միջոցառումները , որոնք ուղղված են գերակա վերջնական արդյուքների ապահովմանը</t>
  </si>
  <si>
    <t>5․ Համառոտ ներկայացնել պետական մարմնի պատասխանատվության ներքո իրականացվող բյուջետային ծրագրերի շրջանակներում իրականացվող ֆինանսական ակտիվների կառավարման այն հիմնական միջոցառումները (բաժնետոմսերի ձեռք բերում, վարկերի տրամադրում և այլն), որոնք ուղղված են գերակա վերջնական արդյուքների ապահովմանը</t>
  </si>
  <si>
    <t xml:space="preserve">6․ Լրացվում է համապատասխան ծրագրի դասիչը՝ Ծրագրային դասակարգչով սահմանված դասիչներին համապատասխան </t>
  </si>
  <si>
    <t>7․ Լրացվում է համապատասխան ծրագրի գծով ընդհանուր հատկացումների չափը՝ բազային (փաստացի),  պլանավորվող և կանխատեսվող տարիների համար։ Այն հավասար է տվյալ ծրագրի բոլոր միջոցառումների գծով հատկացումների հանրագումարին</t>
  </si>
  <si>
    <t xml:space="preserve">8․ Աղյուսակում միևնույն ծրագրի շրջանակներում իրականացվող միևնույն տիպի միջոցառումներն անհրաժեշտ է ներկայացնել խմբավորված տեսքով: Օրինակ, միևնույն ծրագրի շրջանակներում իրականացվող բոլոր ընթացիկ բնույթի միջոցառումները (ծառայությունների մատուցում, տրանսֆերտերի տրամադրում և այլն) անհրաժետ է ներկայացնել Ընթացիկ միջոցառումների համար նախատեսված հատվածում՝հաջորդաբար, իսկ կապիտալ միջոցառումները՝ այդ տիպի միջոցառումների համար նախատեսված հատվածում: </t>
  </si>
  <si>
    <t>9․ Լրացվում է համապատասխան միջոցառման դասիչը՝ Ծրագրային դասակարգչով սահմանված դասիչներին համապատասխան</t>
  </si>
  <si>
    <t>10․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</si>
  <si>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>11․  Լրացվում է ծրագրի նպատակը</t>
  </si>
  <si>
    <t>12․ Լրացվում է ծրագրի դասիչը՝ Ծրագրային դասակարգչով սահմանված դասիչներին համապատասխան</t>
  </si>
  <si>
    <t>13․  Լրացվում է ծրագրի անվանումը</t>
  </si>
  <si>
    <t xml:space="preserve">14. Լրացվում է ծրագրի վերջնական արդյունքի չափորոշիչը։ </t>
  </si>
  <si>
    <t>15.Լրացվում է վերջնական արդյունքի չափորոշիչի ելակետային փաստացի ցուցանիշը, որի նկատմամբ դիտարկվում է վերջնական արդյունքի ցուցանիշների դինամիկան (որպես ելակետային ցուցանիշ դիտել 2022թվականի փաստացի ցուցանիշը իսկ անհնարինության դեպքում վերջին փաստացի ցուցանիշը)</t>
  </si>
  <si>
    <t>16. Լրացվում է վերջնական արդյունքի չափորոշիչի ելակետային ցուցանիշի ժամկետը (որպես ելակետային ժամկետ դիտել 2021 թվականը իսկ անհնարինության դեպքում վերջին փաստացի ցուցանիշի ժամկետը)</t>
  </si>
  <si>
    <t>17. Լրացվում է վերջնական արդյունքի չափորոշիչի թիրախային/կանխատեսվող ցուցանիշը, որի նկատմամբ դիտարկվում է վերջնական արդյունքի ցուցանիշների դինամիկան։ Անհրաժեշտ է, հաշվի առնել, որպեսզի ծրագրերի վերջնարդյունքները բխեն ոլորտային քաղաքականության կամ ՀՀ կառավարության ծրագրով սահմանված քաղաքականության թիրախներից:</t>
  </si>
  <si>
    <t>18. Լրացվում է վերջնական արդյունքի չափորոշիչի թիրախային /կանխատեսվող ժամկետը։</t>
  </si>
  <si>
    <t>19. Ներկայացնել համապատասխան ծրագրերի գծով սահմանվող վերջնական արդյունքների չափորոշիչների կապը ՀՀ կառավարության ծրագրով և/կամ գործող այլ ռազմավարական փաստաթղթերով սահմանված քաղաքականության կոնկրետ նպատակների և թիրախների հետ, կատարելով հղումներ համապատասխան փաստաթղթերին, ներկայացնելով համապատասխան դրույթներ և փաստաթղթերով սահմանված թիրախային ցուցանիշներ: Ներկայացնել նաև թե ինչպես են ծրագրերի վերջնական արդյունքները նպաստելու համապատասխան քաղաքականության թիրախների իրագործմանը:</t>
  </si>
  <si>
    <t>20. Ներկայացնել համապատասխան ծրագրերի գծով սահմանվող վերջնական արդյունքների չափորոշիչների կապը ՄԱԿ-ի «Կայուն զարգացման 2030 օրակարգում» ներառված կայուն զարգացման 17 նպատակներն և դրանց գծով սահմանված գլոբալ ցուցանիշների հետ: Այն դեպքերում, երբ միևնույն ծրագիրը կապված է մեկից ավելի զարգացման նպատակների և ցուցանիշների հետ, անհրաժեշտ է նշել համապատասխան նպատակներն ու ցուցանիշները՝ նկարագրելով, թե ինչպես են ծրագրերի վերջնական արդյունքները նպաստելու դրանց իրագործմանը: ՄԱԿ-ի կայուն զարգացման նպպատակների և գլոբալ ցուցանիշների վերաբերյալ մանրամասն տեղեկատվությունը կարելի է ծանոթանալ ՄԱԿ-ի պաշտոնական ինտերնետային կայքից` հետևյալ հղումով (http://un.am/hy/p/sustainabledevelopmentgoals):</t>
  </si>
  <si>
    <t xml:space="preserve">21․ Ձևաչափում տեղեկատվությունը ներկայացվում է պետական մարմնին տրամադրվող հատկացումների շրջանակներում իրականացվող յուրաքանչյուր միջոցառման գծով՝ խմբավորված ըստ առանձին ծրագրերի </t>
  </si>
  <si>
    <t>22․ Հաջորդաբար ներկայացվող աղյուսակների տեսքով ներկայացվում են համապատասխան ծրագրի գծով միջոցառումներից յուրաքանչյուրի գծով արդյունքային (կատարողական) ցուցանիշները։ Անհրաժեշտ է հաշվի առնել, որ ծրագրերի միջոցառումները ունենան հստակ/ չափելի/համադրելի ուղղակի արդյունքի ոչ ֆինանսական ցուցանիշներ։</t>
  </si>
  <si>
    <t>23․ Ներկայացվում է միջոցառման կանխատեսվող ցուցանիշները միջոցառման ավարտի համար նախատեսված տարեթվի դրությամբ: Լրացվում է միայն այն միջոցառումների համար, որոնք ունեն հստակ   կանխատեսվող ավարտի ժամկետ:</t>
  </si>
  <si>
    <t>24․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</si>
  <si>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 xml:space="preserve">25․ Ծառայությունների դեպքում լրացվում է ծառայությունը մատուցող կազմակերպության(ների) անվանում(ներ)ը (օրինակ՝ դպրոցներ, հիվանդանոցներ, թատրոններ, թանգարաններ և այլն): Հանրային սեփականության կառավարման միջոցառումների դեպքում՝ լրացվում է ակտիվն օգտագործող կազմակերպության(ների) անվանում(ներ)ը, Տրանսֆերտների դեպքում՝ շահառուների ընտրության չափանիշները: </t>
  </si>
  <si>
    <t xml:space="preserve">26․  Լրացվում է ոչ ֆինանսական չափորոշիչի տեսակը (քանակի, որակի, ծածկույթի, ժամկետի և այլ չափորոշիչ): Միջոցառման գծով այլ ֆինանսական չափորոշիչ (օրինակ՝ մատուցվող ծառայության  միավորի գինը և այլն) սահմանված լինելու դեպքում այս դաշտում լրացվում է &lt;Ոչ ֆինանսական չափորոշիչ&gt; բառերը: Յուրաքանչյուր չափորոշիչի վերաբերյալ տեղեկատվությունն անհրաժեշտ է ներկայացնել առանձին տողով: Ոչ ֆինանսական չափորոշիչներ և ցուցանիշներ չեն ներկայացվում պետական մարմինների ներքին ծառայությունների համար նախատեսվող վարչական բնույթի միջոցառումների համար: Այն ծրագրերի և միջոցառումների դեպքում, որոնք առնչվում են միջոլորտային (խաչվող) քաղաքականությունների նպատակների և գերակայությունների (գենդերային քաղաքականություն, կորոնավիրուսի համավարակի հետևանքների հաղթահարում, 2020թ Արցախյան պատերազմի հետևանքների հաղթահարում/տնտեսության հետպատերազմյան վերականգնում) հետ, ոչ-ֆինանսական արդյունքների  ցուցանիշների կազմում անհրաժեշտ է ներառել նաև այդ քաղաքականություններին առնչվող, այդ թվում՝ գենդերային զգայուն ոչ-ֆինանսական ցուցանիշներ: </t>
  </si>
  <si>
    <t xml:space="preserve">27․ Բացել բյուջետային ծախսերը ըստ բյուջետային ծախսերի տնտեսագիտական դասակարգման առանձին կատեգորիաների մակարդակով </t>
  </si>
  <si>
    <t xml:space="preserve">28․ Բացել բյուջետային ծախսերը ըստ բյուջետային ծախսերի տնտեսագիտական դասակարգման առանձին կատեգորիաների մակարդակով </t>
  </si>
  <si>
    <t>29․ Բացել բյուջետային ծախսերը առանձին մարզերի մակարդակով</t>
  </si>
  <si>
    <t>30․ Եթե նվիրատվությունները ստացվում են նաև արտաքին աղբյուրներից, ապա դրանք համառոտ նկարագրել ըստ յուրաքանչյուր նվիրատուի</t>
  </si>
  <si>
    <t>33․ Ծախսերը ներկայացնել նաև դրամով՝ կիրառելով փետրվարի 1-ի արտարժույթի ԿԲ փոխարժեքը</t>
  </si>
  <si>
    <t xml:space="preserve">34. Յուրքանչյուր առանձին միջոլորտային (խաչվող) քաղաքականության համար լրացվում է առանձին ձևաչափ: </t>
  </si>
  <si>
    <t>35. Նշվում է միջոլորտային (խաչվող) քաղաքականության անվանումը: Խոսքը վերաբերվում է այնպիսի քաղաքականությունների մասին, որոնց արդյունքներն ու դրանց շրջանակներում իրականացվող միջոցառումներն առնչվում են մեկից ավելի ոլորտների, նպատակների և գերատեսչությունների հետ և առկա ծրագրային կառուցվածքը հնարավորություն չի տալիս արդյունավետ կերպով առանձնացնել այդ քաղաքականություններին ուղղված ծախսերը (օրինակ՝ գենդերային քաղաքականություն, կորոնավիրուսի համավարակի հետևանքների հաղթահարում և այլն):</t>
  </si>
  <si>
    <t>36. Նշվում է տվյալ խաչվող քաղաքականության նպատակ(ներ)ը:  Հնարավորության դեպքում անհրաժեշտ է կատարել հղումներ ՀՀ կառավարության համապատասխան նպատակներն ու գերակայությունները սահմանող փաստաթղթերին:</t>
  </si>
  <si>
    <t>37. Նշվում է տվյալ քաղաքականության շրջանակներում միջինժամկետ հատվածում ակնկալվող հիմնական արդյունքները: Արդյունքները նկարագրելիս հնարավորության սահմաններում անհրաժեշտ է ներկայացնել այն հիմնական վերջնական արդյունքները, որոնց նպաստելու են ներկայացված  միջոցառումների իրականացումը:</t>
  </si>
  <si>
    <t>38. Ներկայացվում է համապատասխան խաչվող քաղաքկանության իրականացման հետ կապված իրավիճակի նկարագրությունը: Ներկայացվում է տվյալ քաղաքականության շրջանակներում պետական մարմնի պատասխանատվությամբ իրականացվող ծրագրերի և միջոցառումների գծով վերջին միտումները ինչպես ոչ ֆինանսական, այնպես էլ ֆինանսական ցուցանիշների մակարդակով:</t>
  </si>
  <si>
    <t xml:space="preserve">39. Լրացվում է համապատասխան խաչվող քաղաքականությանն առնչվող միջոցառումների (գոյություն ունեցող պարտավորություններ և նոր նախաձեռնություններ հանդիսացող) գծով համապատասխան տարիների համար հաշվարկված ծախսերը: </t>
  </si>
  <si>
    <t>40. Ներկայացվում է տեղեկատվություն համապատասխան խաչվող քաղաքականությանը տվյալ միջոցառման առնչության վերաբերյալ: Առնչությունը ներկայացնելիս, անհրաժեշտ է հստակեցնել, թե ինչպես է տվյալ միջոցառումը նպաստելու խաչվող քաղաքականության նպատակների իրականացմանը, այդ թվում՝ այն հիմնավորելով համապատասխան արդյունքային ցուցանիշներով: Այն դեպքում, երբ միջոցառման շրջանակներում իրականացվող ծախսերի միայն մի մասն է առնչվում խաչվող քաղաքականությանը, անհրաժեշտ է այդ մասին կատարել նշում՝ հնարավորության դեպքում նկարագրելով միջոցառման առնչվող բաղադրիչ(ներ)ը:</t>
  </si>
  <si>
    <t>41․ Ներկայացնել 1-5 թվանշանով, որտեղ 1 թվանշանը ենթադրում է առավել բարձր հավանականություն</t>
  </si>
  <si>
    <r>
      <t>2. Բյուջետային ծրագրերում կատարվող հիմնական փոփոխությունները</t>
    </r>
    <r>
      <rPr>
        <vertAlign val="superscript"/>
        <sz val="10"/>
        <color theme="1"/>
        <rFont val="GHEA Grapalat"/>
        <family val="3"/>
      </rPr>
      <t>3</t>
    </r>
  </si>
  <si>
    <r>
      <t>3.Կապիտալ բնույթի հիմնական միջոցառումները</t>
    </r>
    <r>
      <rPr>
        <vertAlign val="superscript"/>
        <sz val="10"/>
        <color theme="1"/>
        <rFont val="GHEA Grapalat"/>
        <family val="3"/>
      </rPr>
      <t>4</t>
    </r>
    <r>
      <rPr>
        <sz val="10"/>
        <color theme="1"/>
        <rFont val="GHEA Grapalat"/>
        <family val="3"/>
      </rPr>
      <t xml:space="preserve"> </t>
    </r>
  </si>
  <si>
    <r>
      <t>4. Ֆինանսական ակտիվների կառավարմանն անչվող միջոցառումները</t>
    </r>
    <r>
      <rPr>
        <vertAlign val="superscript"/>
        <sz val="10"/>
        <color theme="1"/>
        <rFont val="GHEA Grapalat"/>
        <family val="3"/>
      </rPr>
      <t>5</t>
    </r>
    <r>
      <rPr>
        <sz val="10"/>
        <color theme="1"/>
        <rFont val="GHEA Grapalat"/>
        <family val="3"/>
      </rPr>
      <t>՝</t>
    </r>
  </si>
  <si>
    <r>
      <t>Ծրագրային դասիչ</t>
    </r>
    <r>
      <rPr>
        <vertAlign val="superscript"/>
        <sz val="8"/>
        <color rgb="FF000000"/>
        <rFont val="GHEA Grapalat"/>
        <family val="3"/>
      </rPr>
      <t>6</t>
    </r>
  </si>
  <si>
    <r>
      <t>Ծրագրի միջոցառումներ</t>
    </r>
    <r>
      <rPr>
        <vertAlign val="superscript"/>
        <sz val="8"/>
        <color rgb="FF000000"/>
        <rFont val="GHEA Grapalat"/>
        <family val="3"/>
      </rPr>
      <t>8</t>
    </r>
  </si>
  <si>
    <r>
      <t>Միջոցառում</t>
    </r>
    <r>
      <rPr>
        <vertAlign val="superscript"/>
        <sz val="8"/>
        <color rgb="FF000000"/>
        <rFont val="GHEA Grapalat"/>
        <family val="3"/>
      </rPr>
      <t>9</t>
    </r>
  </si>
  <si>
    <r>
      <t>Միջոցառման տեսակը</t>
    </r>
    <r>
      <rPr>
        <vertAlign val="superscript"/>
        <sz val="8"/>
        <color rgb="FF000000"/>
        <rFont val="GHEA Grapalat"/>
        <family val="3"/>
      </rPr>
      <t>10</t>
    </r>
  </si>
  <si>
    <r>
      <t>Նպատակը</t>
    </r>
    <r>
      <rPr>
        <vertAlign val="superscript"/>
        <sz val="8"/>
        <color rgb="FF000000"/>
        <rFont val="GHEA Grapalat"/>
        <family val="3"/>
      </rPr>
      <t xml:space="preserve">11 </t>
    </r>
  </si>
  <si>
    <r>
      <t>Ծրագրի դասիչը</t>
    </r>
    <r>
      <rPr>
        <vertAlign val="superscript"/>
        <sz val="8"/>
        <color rgb="FF000000"/>
        <rFont val="GHEA Grapalat"/>
        <family val="3"/>
      </rPr>
      <t>12</t>
    </r>
  </si>
  <si>
    <r>
      <t>Ծրագրի անվանումը</t>
    </r>
    <r>
      <rPr>
        <vertAlign val="superscript"/>
        <sz val="8"/>
        <color rgb="FF000000"/>
        <rFont val="GHEA Grapalat"/>
        <family val="3"/>
      </rPr>
      <t>13</t>
    </r>
  </si>
  <si>
    <r>
      <t>Չափորոշիչը</t>
    </r>
    <r>
      <rPr>
        <vertAlign val="superscript"/>
        <sz val="8"/>
        <color theme="1"/>
        <rFont val="GHEA Grapalat"/>
        <family val="3"/>
      </rPr>
      <t>14</t>
    </r>
  </si>
  <si>
    <r>
      <t>Ցուցանիշը</t>
    </r>
    <r>
      <rPr>
        <vertAlign val="superscript"/>
        <sz val="8"/>
        <color theme="1"/>
        <rFont val="GHEA Grapalat"/>
        <family val="3"/>
      </rPr>
      <t>15</t>
    </r>
  </si>
  <si>
    <r>
      <t>Ժամկետը</t>
    </r>
    <r>
      <rPr>
        <vertAlign val="superscript"/>
        <sz val="8"/>
        <color theme="1"/>
        <rFont val="GHEA Grapalat"/>
        <family val="3"/>
      </rPr>
      <t>16</t>
    </r>
  </si>
  <si>
    <r>
      <t>Ցուցանիշը</t>
    </r>
    <r>
      <rPr>
        <vertAlign val="superscript"/>
        <sz val="8"/>
        <color theme="1"/>
        <rFont val="GHEA Grapalat"/>
        <family val="3"/>
      </rPr>
      <t>17</t>
    </r>
  </si>
  <si>
    <r>
      <t>Ժամկետը</t>
    </r>
    <r>
      <rPr>
        <vertAlign val="superscript"/>
        <sz val="8"/>
        <color theme="1"/>
        <rFont val="GHEA Grapalat"/>
        <family val="3"/>
      </rPr>
      <t>18</t>
    </r>
  </si>
  <si>
    <r>
      <t>Կապը ՀՀ կառավարության ծրագրով  և ՀՀ գործող այլ ռազմավարական փաստաթղթերով սահմանված ՀՀ կառավարության քաղաքականության նպատակների և թիրախների հետ</t>
    </r>
    <r>
      <rPr>
        <vertAlign val="superscript"/>
        <sz val="8"/>
        <color rgb="FF000000"/>
        <rFont val="GHEA Grapalat"/>
        <family val="3"/>
      </rPr>
      <t>19</t>
    </r>
  </si>
  <si>
    <r>
      <t>Կապը ՄԱԿ-ի կայուն զարգացման նպատակների և ցուցանիշների հետ</t>
    </r>
    <r>
      <rPr>
        <vertAlign val="superscript"/>
        <sz val="8"/>
        <color rgb="FF000000"/>
        <rFont val="GHEA Grapalat"/>
        <family val="3"/>
      </rPr>
      <t>20</t>
    </r>
  </si>
  <si>
    <r>
      <t>ՄԱՍ 4. ՊԵՏԱԿԱՆ ՄԱՐՄՆԻ ԳԾՈՎ ԱՐԴՅՈՒՆՔԱՅԻՆ (ԿԱՏԱՐՈՂԱԿԱՆ) ՑՈՒՑԱՆԻՇՆԵՐԸ</t>
    </r>
    <r>
      <rPr>
        <vertAlign val="superscript"/>
        <sz val="11"/>
        <color theme="1"/>
        <rFont val="Calibri"/>
        <family val="2"/>
        <scheme val="minor"/>
      </rPr>
      <t xml:space="preserve"> 21</t>
    </r>
  </si>
  <si>
    <r>
      <t>Ծրագրի միջոցառումները</t>
    </r>
    <r>
      <rPr>
        <b/>
        <vertAlign val="superscript"/>
        <sz val="10"/>
        <color theme="1"/>
        <rFont val="GHEA Grapalat"/>
        <family val="3"/>
      </rPr>
      <t>22</t>
    </r>
  </si>
  <si>
    <r>
      <t>Միջոցառման ավարտի տարեթիվը</t>
    </r>
    <r>
      <rPr>
        <vertAlign val="superscript"/>
        <sz val="8"/>
        <color theme="1"/>
        <rFont val="GHEA Grapalat"/>
        <family val="3"/>
      </rPr>
      <t>23</t>
    </r>
  </si>
  <si>
    <r>
      <t xml:space="preserve">Միջոցառման տեսակը </t>
    </r>
    <r>
      <rPr>
        <vertAlign val="superscript"/>
        <sz val="11"/>
        <color theme="1"/>
        <rFont val="Calibri"/>
        <family val="2"/>
        <scheme val="minor"/>
      </rPr>
      <t>24՝</t>
    </r>
  </si>
  <si>
    <r>
      <t>Միջոցառումն իրականացնողի անվանումը</t>
    </r>
    <r>
      <rPr>
        <vertAlign val="superscript"/>
        <sz val="8"/>
        <color theme="1"/>
        <rFont val="GHEA Grapalat"/>
        <family val="3"/>
      </rPr>
      <t>25</t>
    </r>
    <r>
      <rPr>
        <sz val="8"/>
        <color theme="1"/>
        <rFont val="GHEA Grapalat"/>
        <family val="3"/>
      </rPr>
      <t>՝</t>
    </r>
  </si>
  <si>
    <r>
      <t>Արդյունքի չափորոշիչի տեսակը</t>
    </r>
    <r>
      <rPr>
        <vertAlign val="superscript"/>
        <sz val="8"/>
        <color rgb="FF000000"/>
        <rFont val="GHEA Grapalat"/>
        <family val="3"/>
      </rPr>
      <t>26</t>
    </r>
  </si>
  <si>
    <r>
      <t>Գործառական դասակարգման</t>
    </r>
    <r>
      <rPr>
        <vertAlign val="superscript"/>
        <sz val="11"/>
        <color theme="1"/>
        <rFont val="Calibri"/>
        <family val="2"/>
        <scheme val="minor"/>
      </rPr>
      <t xml:space="preserve"> 27</t>
    </r>
  </si>
  <si>
    <r>
      <t>Հավելված N 9. Միջոլորտային (խաչվող) առանձին քաղաքականություններին առնչվող ծրագրերի և միջոցառումների ներկայացման ամփոփ ձևաչափ</t>
    </r>
    <r>
      <rPr>
        <b/>
        <i/>
        <vertAlign val="superscript"/>
        <sz val="12"/>
        <color theme="1"/>
        <rFont val="GHEA Grapalat"/>
        <family val="3"/>
      </rPr>
      <t>34</t>
    </r>
    <r>
      <rPr>
        <b/>
        <i/>
        <sz val="12"/>
        <color theme="1"/>
        <rFont val="GHEA Grapalat"/>
        <family val="3"/>
      </rPr>
      <t xml:space="preserve"> </t>
    </r>
  </si>
  <si>
    <r>
      <t xml:space="preserve">Քաղաքականությունը՝ </t>
    </r>
    <r>
      <rPr>
        <vertAlign val="superscript"/>
        <sz val="9"/>
        <color theme="1"/>
        <rFont val="GHEA Grapalat"/>
        <family val="3"/>
      </rPr>
      <t>35</t>
    </r>
  </si>
  <si>
    <r>
      <t xml:space="preserve">Նպատակը՝ </t>
    </r>
    <r>
      <rPr>
        <vertAlign val="superscript"/>
        <sz val="9"/>
        <color theme="1"/>
        <rFont val="GHEA Grapalat"/>
        <family val="3"/>
      </rPr>
      <t>36</t>
    </r>
  </si>
  <si>
    <r>
      <t xml:space="preserve">Ակնկալվող արդյունքները՝ </t>
    </r>
    <r>
      <rPr>
        <vertAlign val="superscript"/>
        <sz val="9"/>
        <color theme="1"/>
        <rFont val="GHEA Grapalat"/>
        <family val="3"/>
      </rPr>
      <t>37</t>
    </r>
  </si>
  <si>
    <r>
      <t xml:space="preserve">Առկա իրավիճակի նկարագրությունը՝ </t>
    </r>
    <r>
      <rPr>
        <vertAlign val="superscript"/>
        <sz val="9"/>
        <color theme="1"/>
        <rFont val="GHEA Grapalat"/>
        <family val="3"/>
      </rPr>
      <t>38</t>
    </r>
  </si>
  <si>
    <r>
      <t>Միջոցառման գծով ծախսերը</t>
    </r>
    <r>
      <rPr>
        <vertAlign val="superscript"/>
        <sz val="8"/>
        <color theme="1"/>
        <rFont val="GHEA Grapalat"/>
        <family val="3"/>
      </rPr>
      <t>39</t>
    </r>
    <r>
      <rPr>
        <sz val="8"/>
        <color theme="1"/>
        <rFont val="GHEA Grapalat"/>
        <family val="3"/>
      </rPr>
      <t xml:space="preserve"> (հազ. դրամ)</t>
    </r>
  </si>
  <si>
    <r>
      <t>Առնչությունը խաչվող քաղաքականությանը</t>
    </r>
    <r>
      <rPr>
        <vertAlign val="superscript"/>
        <sz val="8"/>
        <color theme="1"/>
        <rFont val="GHEA Grapalat"/>
        <family val="3"/>
      </rPr>
      <t>40</t>
    </r>
  </si>
  <si>
    <t>Ձևաչափ 1. Հայտով ներկայացված՝ 2025-2027թթ ընդհանուր ծախսերի համեմատությունը ՀՀ 2024թ. պետական բյուջեի և 2025-2027թթ. համար սահմանված նախնական կողմնորոշիչ չափաքակաների հետ</t>
  </si>
  <si>
    <t>1. Պետական մարմնի գծով 2025-2027 թվականների համար սահմանված ֆինանսավորման նախնական ընդհանուր կողմնորոշիչ չափաքանակները</t>
  </si>
  <si>
    <t>2. &lt;&lt;ՀՀ 2024թ. պետական բյուջեի մասին&gt;&gt; ՀՀ օրենքով պետական մարմնի գծով սահմանված ընդհանուր հատկացումները</t>
  </si>
  <si>
    <t>3. Ընդամենը հայտով ներկայացված ընդհանուր ծախսերը` 2025-2027 թթ. ՄԺԾԾ համար (տող 3.1 + տող 3.2 + տող 3.3.)</t>
  </si>
  <si>
    <t>4. Տարբերությունը ՀՀ 2024թ. պետական բյուջեի համապատասխան ցուցանիշից (տող 3 - տող 2)</t>
  </si>
  <si>
    <t>5. Տարբերությունը 2025-2027թվականների համար սահմանված ֆինանսավորման նախնական ընդհանուր կողմնորոշիչ չափաքանակներից (տող 3-տող 1)</t>
  </si>
  <si>
    <t>2027թ.</t>
  </si>
  <si>
    <t>2023թ.  (փաստացի) բազային տարի (հազ. դրամ)</t>
  </si>
  <si>
    <t>2024թ (պլան) (հազ. դրամ)</t>
  </si>
  <si>
    <t>2027թ (հազ. դրամ)</t>
  </si>
  <si>
    <t>2027թ</t>
  </si>
  <si>
    <t>Բազային տարի 2023թ․ (հազ. դրամ)</t>
  </si>
  <si>
    <t>2024թ պլան (հազ. դրամ)</t>
  </si>
  <si>
    <t>2026թ բյուջե (հազ. դրամ)</t>
  </si>
  <si>
    <t>2027թ բյուջե  (հազ. դրամ)</t>
  </si>
  <si>
    <t>2025թ բյուջե  (հազ. դրամ)</t>
  </si>
  <si>
    <t xml:space="preserve">32․ Յուրաքանչյուր միջոցառման գծով բյուջետային ծախսերը բացել բյուջետային ծախսերի տնտեսագիտական դասակարգման առանձին կատեգորիաների, հոդվածների  մակարդակով </t>
  </si>
  <si>
    <t>այդ թվում՝</t>
  </si>
  <si>
    <t xml:space="preserve"> այդ թվում` բյուջետային ծախսերի տնտեսագիտական դասակարգման հոդվածներ
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</si>
  <si>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</si>
  <si>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այդ թվում` ըստ կատարողների</t>
  </si>
  <si>
    <t>2027թ բյուջե  
(հազ. դրամ)</t>
  </si>
  <si>
    <t>2026թ բյուջե 
(հազ. դրամ)</t>
  </si>
  <si>
    <t>2025թ բյուջե  
(հազ. դրամ)</t>
  </si>
  <si>
    <t>2024թ պլան 
(հազ. դրամ)</t>
  </si>
  <si>
    <t>Բազային տարի 
2023թ․ 
(հազ. դրամ)</t>
  </si>
  <si>
    <t>3.1 Գոյություն ունեցող ծախսային պարտավորությունների գնահատում 2025-2027թթ. ՄԺԾԾ համար (առանց ծախսային խնայողությունների վերաբերյալ առաջարկների ներառման)</t>
  </si>
  <si>
    <t>Հավելված N 7. Արտաքին և ներքին աղբյուրներից ստացվող նպատակային վարկերի (ենթավարկերի) և նպատակային դրամաշնորհների գծով իրականացվող ծրագրերը</t>
  </si>
  <si>
    <t xml:space="preserve">Ձևաչափ 1. Արտաքին աղբյուրներից ստացվող նպատակային վարկային և դրամաշնորհային ծախսային ծրագրեր </t>
  </si>
  <si>
    <t xml:space="preserve">Ձևաչափ 2. Արտաքին աղբյուրներից ստացվող միջոցների հաշվին իրականացվող ենթավարկային ծրագրերը </t>
  </si>
  <si>
    <t xml:space="preserve">Հավելված N 3. Բյուջետային ծրագրերի և ակնկալվող արդյունքների ներկայացման ձևաչափ* </t>
  </si>
  <si>
    <t>* Հավելվածը անհրաժեշտ է լրացնել Phonetic (Times armenia) տառատեսակով</t>
  </si>
  <si>
    <t>Հավելված N 11. Գոյություն ունեցող բյուջետային ծրագրերը և միջոցառումները</t>
  </si>
  <si>
    <t>ՀՀ ՎԱՅՈՑ ՁՈՐԻ ՄԱՐԶՊԵՏԻ ԱՇԽԱՏԱԿԱԶՄ</t>
  </si>
  <si>
    <t>ՀՀ ՎԱՅՈՑ ՁՈՐԻ ՄԱՐԶՈՒՄ ՊԵՏԱԿԱՆ ՔԱՂԱՔԱԿԱՆՈՒԹՅԱՆ ԱՊԱՀՈՎՈՒՄ</t>
  </si>
  <si>
    <t>ՀՀ Վայոց ձորի մարզում տարածքային պետական կառավարում</t>
  </si>
  <si>
    <t>ՀՀ Վայոց ձորի մարզում պետական քաղաքականության իրականացման ապահովում</t>
  </si>
  <si>
    <t>1051</t>
  </si>
  <si>
    <r>
      <t xml:space="preserve">ÐÐ Վայոց ձորի Ù³ñ½ում </t>
    </r>
    <r>
      <rPr>
        <i/>
        <sz val="8"/>
        <rFont val="Arial Armenian"/>
        <family val="2"/>
      </rPr>
      <t xml:space="preserve">իրականացվող </t>
    </r>
    <r>
      <rPr>
        <i/>
        <sz val="8"/>
        <color theme="1"/>
        <rFont val="Arial Armenian"/>
        <family val="2"/>
      </rPr>
      <t>պետական ծրագրերի արդյունավետության և հասցեականության բարելավում, հետադարձ կապի ապահովում</t>
    </r>
  </si>
  <si>
    <t>11001</t>
  </si>
  <si>
    <t>Մարզպետի աշխատակազմի  ենթակայության հիմնարկների կառավարում, կրթության, ճանապարհաշինության, քաղաքաշինության և այլ ոլորտներում հասարակական պատվերի տեղաբաշխում, տնտեսության և սոցիալական տարբեր ոլորտներում մարզային միջոցառումների համակարգում</t>
  </si>
  <si>
    <t>Ծառայությունների մատուցում</t>
  </si>
  <si>
    <t>31001</t>
  </si>
  <si>
    <t>Պետական մարմինների կողմից օգտագործվող ոչ ֆինանսական ակտիվների հետ գործառնություններ</t>
  </si>
  <si>
    <t>ՀՀ Վայոց ձորի մարզպետի աշխատակազմի  տեխնիկական հագեցվածության բարելավում</t>
  </si>
  <si>
    <t>ՀՀ Վայոց ձորի մարզպետի աշխատակազմի  աշխատանքային պայմանների բարելավման համար վարչական սարքավորումների ձեռքբերում</t>
  </si>
  <si>
    <t>ՀՀ Վայոց ձորի մարզում պետական  քաղաքականության իրականացում և ապահովում</t>
  </si>
  <si>
    <t>ՀՀ Վայոց ձորի մարզի տարածքում կատարված ներդրումների ծավալը մեկ շնչի հաշվով, հազար դրամ</t>
  </si>
  <si>
    <t>100,1</t>
  </si>
  <si>
    <t>6.Ինստիտուցիոնալ զարգացում,Տարածքային կառավարում  և տեղական ինքնակառավարում,էջ 90</t>
  </si>
  <si>
    <t>Տարվա ընթացում ստեղծված ոչ գյուղատնտեսական աշխատատեղերի թիվ,  մարդ</t>
  </si>
  <si>
    <t>1000 բնակչին ընկնող նոր ստեղծվող աշխատատեղերի թիվ, տոկոս</t>
  </si>
  <si>
    <t>ՀՀ Վայոց ձորի մարզպետի աշխատակազմի կողմից տարածքային պետական կառավարման ապահովում</t>
  </si>
  <si>
    <t>ՀՀ Վայոց ձորի մարզպետի աշխատակազմ</t>
  </si>
  <si>
    <t>Կատարողական %</t>
  </si>
  <si>
    <t>Քանակական</t>
  </si>
  <si>
    <t xml:space="preserve"> Համակարգիչների և համակարգչային սարքավորումների քանակ,հատ</t>
  </si>
  <si>
    <t>Գրասենյակային գույքի միավոր քանակ,հատ</t>
  </si>
  <si>
    <t>ՀՀ Վայոց ձորի մարզպետi աշխատակազմի կողմից տարածքային պետական կառավարման ապահովում</t>
  </si>
  <si>
    <t xml:space="preserve"> Աշխատողների աշխատավարձեր և հավելավճարներ 4111</t>
  </si>
  <si>
    <t xml:space="preserve"> Պարգևատրումներ, դրամական խրախուսումներ և հատուկ վճարներ  4112</t>
  </si>
  <si>
    <t xml:space="preserve"> Քաղաքացիական, դատական և պետական այլ ծառայողների պարգևատրում 4113</t>
  </si>
  <si>
    <t>Էներգետիկ ծառայություններ 4212</t>
  </si>
  <si>
    <t xml:space="preserve"> Կոմունալ ծառայություններ 4213</t>
  </si>
  <si>
    <t>Կապի ծառայություններ  4214</t>
  </si>
  <si>
    <t>Ապահովագրական ծախսեր 4215</t>
  </si>
  <si>
    <t>Ներքին գործուղումներ 4221</t>
  </si>
  <si>
    <t>Արտասահմանյան գործուղումների գծով ծախսեր 4222</t>
  </si>
  <si>
    <t>Համակարգչային ծառայություններ 4232</t>
  </si>
  <si>
    <t xml:space="preserve"> Աշխատակազմի մասնագիտական զարգացման ծառայություններ 4233</t>
  </si>
  <si>
    <t>Տեղեկատվական ծառայություններ 4234</t>
  </si>
  <si>
    <t>Կառավարչական ծառայություններ 4235</t>
  </si>
  <si>
    <t>Ներկայացուցչական ծախսեր  4237</t>
  </si>
  <si>
    <t xml:space="preserve"> Ընդհանուր բնույթի այլ ծառայություններ 4239</t>
  </si>
  <si>
    <t>Մասնագիտական ծառայություններ 4241</t>
  </si>
  <si>
    <t xml:space="preserve"> Շենքերի և կառույցների ընթացիկ նորոգում և պահպանում  4251</t>
  </si>
  <si>
    <t xml:space="preserve">Մեքենաների և սարքավորումների ընթացիկ նորոգում և պահպանում  4252 </t>
  </si>
  <si>
    <t>Գրասենյակային նյութեր և հագուստ 4261</t>
  </si>
  <si>
    <t>Տրանսպորտային նյութեր  4264</t>
  </si>
  <si>
    <t>Կենցաղային և հանրային սննդի նյութեր  4267</t>
  </si>
  <si>
    <t>Այլ նպաստներ բյուջեից 4729</t>
  </si>
  <si>
    <t xml:space="preserve"> Հարկեր, պարտադիր վճարներ և տույժեր, որոնք կառավարման տարբեր մակարդակների կողմից կիրառվում են միմյանց նկատմամբ 4823</t>
  </si>
  <si>
    <t>վարչական սարքավորումներ  5122</t>
  </si>
  <si>
    <t>Կառավարման մարմինների գործունեության հետևանքով առաջացած վնասվածքների կամ վնասների վերականգնում 4851</t>
  </si>
  <si>
    <t>ՀՀ Վայոց ձորի մարզ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</si>
</sst>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#,##0.0;\(##,##0.0\);\-"/>
    <numFmt numFmtId="165" formatCode="0.0"/>
  </numFmts>
  <fonts count="53">
    <font>
      <sz val="11"/>
      <color theme="1"/>
      <name val="Calibri"/>
      <family val="2"/>
      <scheme val="minor"/>
    </font>
    <font>
      <sz val="8"/>
      <color rgb="FF000000"/>
      <name val="GHEA Grapalat"/>
      <family val="3"/>
    </font>
    <font>
      <i/>
      <sz val="8"/>
      <color rgb="FF000000"/>
      <name val="GHEA Grapalat"/>
      <family val="3"/>
    </font>
    <font>
      <i/>
      <sz val="8"/>
      <color theme="1"/>
      <name val="GHEA Grapalat"/>
      <family val="3"/>
    </font>
    <font>
      <b/>
      <sz val="8"/>
      <color theme="1"/>
      <name val="GHEA Grapalat"/>
      <family val="3"/>
    </font>
    <font>
      <sz val="8"/>
      <color rgb="FF000000"/>
      <name val="Courier New"/>
      <family val="3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vertAlign val="superscript"/>
      <sz val="8"/>
      <color theme="1"/>
      <name val="GHEA Grapalat"/>
      <family val="3"/>
    </font>
    <font>
      <b/>
      <i/>
      <sz val="12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b/>
      <i/>
      <vertAlign val="superscript"/>
      <sz val="12"/>
      <color theme="1"/>
      <name val="GHEA Grapalat"/>
      <family val="3"/>
    </font>
    <font>
      <vertAlign val="superscript"/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10"/>
      <color rgb="FF002060"/>
      <name val="GHEA Grapalat"/>
      <family val="3"/>
    </font>
    <font>
      <b/>
      <sz val="8"/>
      <color rgb="FF002060"/>
      <name val="GHEA Grapalat"/>
      <family val="3"/>
    </font>
    <font>
      <b/>
      <i/>
      <sz val="9"/>
      <color theme="1"/>
      <name val="GHEA Grapalat"/>
      <family val="3"/>
    </font>
    <font>
      <vertAlign val="superscript"/>
      <sz val="8"/>
      <color rgb="FF000000"/>
      <name val="GHEA Grapalat"/>
      <family val="3"/>
    </font>
    <font>
      <vertAlign val="superscript"/>
      <sz val="10"/>
      <color theme="1"/>
      <name val="GHEA Grapalat"/>
      <family val="3"/>
    </font>
    <font>
      <b/>
      <vertAlign val="superscript"/>
      <sz val="10"/>
      <color theme="1"/>
      <name val="GHEA Grapalat"/>
      <family val="3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GHEA Grapala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Armenian"/>
      <family val="2"/>
    </font>
    <font>
      <sz val="8"/>
      <name val="GHEA Grapalat"/>
      <family val="3"/>
    </font>
    <font>
      <sz val="11"/>
      <color theme="1"/>
      <name val="Timse"/>
    </font>
    <font>
      <i/>
      <sz val="8"/>
      <color theme="1"/>
      <name val="Arial Armenian"/>
      <family val="2"/>
    </font>
    <font>
      <i/>
      <sz val="8"/>
      <name val="Arial Armenian"/>
      <family val="2"/>
    </font>
    <font>
      <i/>
      <sz val="8"/>
      <color rgb="FF000000"/>
      <name val="Arial Armenian"/>
      <family val="2"/>
    </font>
    <font>
      <i/>
      <u/>
      <sz val="8"/>
      <color rgb="FFFF0000"/>
      <name val="Arial Armenian"/>
      <family val="2"/>
    </font>
    <font>
      <sz val="8"/>
      <color rgb="FFFF0000"/>
      <name val="Arial Armenian"/>
      <family val="2"/>
    </font>
    <font>
      <i/>
      <u/>
      <sz val="8"/>
      <color theme="1"/>
      <name val="Arial Armenian"/>
      <family val="2"/>
    </font>
    <font>
      <b/>
      <sz val="10"/>
      <color indexed="8"/>
      <name val="Arial Armenian"/>
      <family val="2"/>
    </font>
  </fonts>
  <fills count="4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9">
    <xf numFmtId="0" fontId="0" fillId="0" borderId="0"/>
    <xf numFmtId="0" fontId="25" fillId="0" borderId="0"/>
    <xf numFmtId="0" fontId="26" fillId="16" borderId="23" applyNumberFormat="0" applyFont="0" applyAlignment="0" applyProtection="0"/>
    <xf numFmtId="0" fontId="27" fillId="0" borderId="0">
      <alignment horizontal="left" vertical="top" wrapText="1"/>
    </xf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19" applyNumberFormat="0" applyAlignment="0" applyProtection="0"/>
    <xf numFmtId="0" fontId="36" fillId="14" borderId="20" applyNumberFormat="0" applyAlignment="0" applyProtection="0"/>
    <xf numFmtId="0" fontId="37" fillId="14" borderId="19" applyNumberFormat="0" applyAlignment="0" applyProtection="0"/>
    <xf numFmtId="0" fontId="38" fillId="0" borderId="21" applyNumberFormat="0" applyFill="0" applyAlignment="0" applyProtection="0"/>
    <xf numFmtId="0" fontId="39" fillId="15" borderId="22" applyNumberFormat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2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42" fillId="40" borderId="0" applyNumberFormat="0" applyBorder="0" applyAlignment="0" applyProtection="0"/>
    <xf numFmtId="164" fontId="27" fillId="0" borderId="0" applyFill="0" applyBorder="0" applyProtection="0">
      <alignment horizontal="right" vertical="top"/>
    </xf>
    <xf numFmtId="0" fontId="26" fillId="16" borderId="23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43" fontId="43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Border="1"/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/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/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/>
    </xf>
    <xf numFmtId="0" fontId="18" fillId="7" borderId="0" xfId="0" applyFont="1" applyFill="1" applyAlignment="1">
      <alignment vertical="center"/>
    </xf>
    <xf numFmtId="0" fontId="19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7" borderId="0" xfId="0" applyFill="1"/>
    <xf numFmtId="0" fontId="1" fillId="2" borderId="1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0" fillId="6" borderId="1" xfId="0" applyFill="1" applyBorder="1" applyAlignment="1">
      <alignment wrapText="1"/>
    </xf>
    <xf numFmtId="0" fontId="2" fillId="6" borderId="5" xfId="0" applyFont="1" applyFill="1" applyBorder="1" applyAlignment="1">
      <alignment horizontal="justify" vertical="center" wrapText="1"/>
    </xf>
    <xf numFmtId="0" fontId="6" fillId="6" borderId="5" xfId="0" applyFont="1" applyFill="1" applyBorder="1" applyAlignment="1">
      <alignment vertical="center" wrapText="1"/>
    </xf>
    <xf numFmtId="0" fontId="3" fillId="6" borderId="5" xfId="0" applyFont="1" applyFill="1" applyBorder="1"/>
    <xf numFmtId="0" fontId="2" fillId="6" borderId="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5" borderId="6" xfId="0" applyFont="1" applyFill="1" applyBorder="1"/>
    <xf numFmtId="49" fontId="1" fillId="8" borderId="2" xfId="0" applyNumberFormat="1" applyFont="1" applyFill="1" applyBorder="1" applyAlignment="1">
      <alignment vertical="center" wrapText="1"/>
    </xf>
    <xf numFmtId="0" fontId="0" fillId="8" borderId="3" xfId="0" applyFill="1" applyBorder="1"/>
    <xf numFmtId="49" fontId="5" fillId="8" borderId="3" xfId="0" applyNumberFormat="1" applyFont="1" applyFill="1" applyBorder="1" applyAlignment="1">
      <alignment vertical="center" wrapText="1"/>
    </xf>
    <xf numFmtId="49" fontId="5" fillId="8" borderId="7" xfId="0" applyNumberFormat="1" applyFont="1" applyFill="1" applyBorder="1" applyAlignment="1">
      <alignment vertical="center" wrapText="1"/>
    </xf>
    <xf numFmtId="49" fontId="1" fillId="8" borderId="11" xfId="0" applyNumberFormat="1" applyFont="1" applyFill="1" applyBorder="1" applyAlignment="1">
      <alignment vertical="center"/>
    </xf>
    <xf numFmtId="0" fontId="0" fillId="8" borderId="12" xfId="0" applyFill="1" applyBorder="1"/>
    <xf numFmtId="49" fontId="5" fillId="8" borderId="12" xfId="0" applyNumberFormat="1" applyFont="1" applyFill="1" applyBorder="1" applyAlignment="1">
      <alignment vertical="center" wrapText="1"/>
    </xf>
    <xf numFmtId="49" fontId="5" fillId="8" borderId="8" xfId="0" applyNumberFormat="1" applyFont="1" applyFill="1" applyBorder="1" applyAlignment="1">
      <alignment vertical="center" wrapText="1"/>
    </xf>
    <xf numFmtId="0" fontId="0" fillId="8" borderId="2" xfId="0" applyFill="1" applyBorder="1"/>
    <xf numFmtId="49" fontId="1" fillId="8" borderId="3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textRotation="90" wrapText="1"/>
    </xf>
    <xf numFmtId="0" fontId="8" fillId="9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 indent="2"/>
    </xf>
    <xf numFmtId="0" fontId="12" fillId="5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45" fillId="0" borderId="0" xfId="0" applyFont="1"/>
    <xf numFmtId="0" fontId="0" fillId="41" borderId="0" xfId="0" applyFill="1"/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2" fontId="5" fillId="8" borderId="3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46" fillId="42" borderId="5" xfId="0" applyFont="1" applyFill="1" applyBorder="1" applyAlignment="1">
      <alignment vertical="top" wrapText="1"/>
    </xf>
    <xf numFmtId="0" fontId="46" fillId="42" borderId="5" xfId="0" applyFont="1" applyFill="1" applyBorder="1" applyAlignment="1">
      <alignment vertical="center" wrapText="1"/>
    </xf>
    <xf numFmtId="0" fontId="46" fillId="4" borderId="10" xfId="0" applyFont="1" applyFill="1" applyBorder="1" applyAlignment="1">
      <alignment vertical="center" wrapText="1"/>
    </xf>
    <xf numFmtId="0" fontId="49" fillId="0" borderId="25" xfId="0" applyFont="1" applyBorder="1" applyAlignment="1">
      <alignment wrapText="1"/>
    </xf>
    <xf numFmtId="0" fontId="50" fillId="0" borderId="25" xfId="0" applyFont="1" applyBorder="1" applyAlignment="1">
      <alignment horizontal="center" wrapText="1"/>
    </xf>
    <xf numFmtId="0" fontId="51" fillId="0" borderId="25" xfId="0" applyFont="1" applyBorder="1" applyAlignment="1">
      <alignment horizontal="justify" wrapText="1"/>
    </xf>
    <xf numFmtId="0" fontId="49" fillId="0" borderId="25" xfId="0" applyFont="1" applyBorder="1" applyAlignment="1">
      <alignment horizontal="justify" wrapText="1"/>
    </xf>
    <xf numFmtId="1" fontId="0" fillId="6" borderId="1" xfId="0" applyNumberForma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/>
    </xf>
    <xf numFmtId="0" fontId="8" fillId="6" borderId="5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top" wrapText="1"/>
    </xf>
    <xf numFmtId="0" fontId="1" fillId="6" borderId="6" xfId="0" applyFont="1" applyFill="1" applyBorder="1" applyAlignment="1">
      <alignment vertical="center" wrapText="1"/>
    </xf>
    <xf numFmtId="2" fontId="8" fillId="6" borderId="6" xfId="0" applyNumberFormat="1" applyFont="1" applyFill="1" applyBorder="1" applyAlignment="1">
      <alignment vertical="center" wrapText="1"/>
    </xf>
    <xf numFmtId="0" fontId="44" fillId="6" borderId="1" xfId="0" applyFont="1" applyFill="1" applyBorder="1" applyAlignment="1">
      <alignment horizontal="left" vertical="top" wrapText="1"/>
    </xf>
    <xf numFmtId="0" fontId="1" fillId="6" borderId="26" xfId="0" applyFont="1" applyFill="1" applyBorder="1" applyAlignment="1">
      <alignment horizontal="left" vertical="top" wrapText="1"/>
    </xf>
    <xf numFmtId="49" fontId="52" fillId="0" borderId="0" xfId="0" applyNumberFormat="1" applyFont="1" applyFill="1" applyBorder="1" applyAlignment="1">
      <alignment vertical="top" wrapText="1"/>
    </xf>
    <xf numFmtId="1" fontId="3" fillId="6" borderId="1" xfId="0" applyNumberFormat="1" applyFont="1" applyFill="1" applyBorder="1" applyAlignment="1">
      <alignment vertical="center" wrapText="1"/>
    </xf>
    <xf numFmtId="2" fontId="2" fillId="2" borderId="5" xfId="0" applyNumberFormat="1" applyFont="1" applyFill="1" applyBorder="1" applyAlignment="1">
      <alignment vertical="center" wrapText="1"/>
    </xf>
    <xf numFmtId="2" fontId="2" fillId="6" borderId="1" xfId="0" applyNumberFormat="1" applyFont="1" applyFill="1" applyBorder="1" applyAlignment="1">
      <alignment vertical="center" wrapText="1"/>
    </xf>
    <xf numFmtId="2" fontId="5" fillId="8" borderId="12" xfId="0" applyNumberFormat="1" applyFont="1" applyFill="1" applyBorder="1" applyAlignment="1">
      <alignment vertical="center" wrapText="1"/>
    </xf>
    <xf numFmtId="2" fontId="5" fillId="8" borderId="8" xfId="0" applyNumberFormat="1" applyFont="1" applyFill="1" applyBorder="1" applyAlignment="1">
      <alignment vertical="center" wrapText="1"/>
    </xf>
    <xf numFmtId="2" fontId="5" fillId="8" borderId="7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vertical="center" wrapText="1"/>
    </xf>
    <xf numFmtId="165" fontId="8" fillId="6" borderId="1" xfId="0" applyNumberFormat="1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2" fontId="2" fillId="6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2" fontId="2" fillId="6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6" fillId="6" borderId="6" xfId="0" applyFont="1" applyFill="1" applyBorder="1" applyAlignment="1">
      <alignment vertical="center" wrapText="1"/>
    </xf>
    <xf numFmtId="0" fontId="46" fillId="6" borderId="10" xfId="0" applyFont="1" applyFill="1" applyBorder="1" applyAlignment="1">
      <alignment vertical="center" wrapText="1"/>
    </xf>
    <xf numFmtId="0" fontId="46" fillId="6" borderId="5" xfId="0" applyFont="1" applyFill="1" applyBorder="1" applyAlignment="1">
      <alignment vertical="center" wrapText="1"/>
    </xf>
    <xf numFmtId="0" fontId="48" fillId="6" borderId="6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 wrapText="1"/>
    </xf>
    <xf numFmtId="0" fontId="48" fillId="6" borderId="5" xfId="0" applyFont="1" applyFill="1" applyBorder="1" applyAlignment="1">
      <alignment horizontal="center" vertical="center" wrapText="1"/>
    </xf>
    <xf numFmtId="0" fontId="46" fillId="6" borderId="6" xfId="0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4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4" borderId="0" xfId="0" applyFont="1" applyFill="1" applyBorder="1" applyAlignment="1">
      <alignment horizontal="left" wrapText="1"/>
    </xf>
    <xf numFmtId="0" fontId="44" fillId="0" borderId="4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59">
    <cellStyle name="20% - Accent1 2" xfId="46"/>
    <cellStyle name="20% - Accent2 2" xfId="48"/>
    <cellStyle name="20% - Accent3 2" xfId="50"/>
    <cellStyle name="20% - Accent4 2" xfId="52"/>
    <cellStyle name="20% - Accent5 2" xfId="54"/>
    <cellStyle name="20% - Accent6 2" xfId="56"/>
    <cellStyle name="20% - Акцент1 2" xfId="21"/>
    <cellStyle name="20% - Акцент2 2" xfId="25"/>
    <cellStyle name="20% - Акцент3 2" xfId="29"/>
    <cellStyle name="20% - Акцент4 2" xfId="33"/>
    <cellStyle name="20% - Акцент5 2" xfId="37"/>
    <cellStyle name="20% - Акцент6 2" xfId="41"/>
    <cellStyle name="40% - Accent1 2" xfId="47"/>
    <cellStyle name="40% - Accent2 2" xfId="49"/>
    <cellStyle name="40% - Accent3 2" xfId="51"/>
    <cellStyle name="40% - Accent4 2" xfId="53"/>
    <cellStyle name="40% - Accent5 2" xfId="55"/>
    <cellStyle name="40% - Accent6 2" xfId="57"/>
    <cellStyle name="40% - Акцент1 2" xfId="22"/>
    <cellStyle name="40% - Акцент2 2" xfId="26"/>
    <cellStyle name="40% - Акцент3 2" xfId="30"/>
    <cellStyle name="40% - Акцент4 2" xfId="34"/>
    <cellStyle name="40% - Акцент5 2" xfId="38"/>
    <cellStyle name="40% - Акцент6 2" xfId="42"/>
    <cellStyle name="60% - Акцент1 2" xfId="23"/>
    <cellStyle name="60% - Акцент2 2" xfId="27"/>
    <cellStyle name="60% - Акцент3 2" xfId="31"/>
    <cellStyle name="60% - Акцент4 2" xfId="35"/>
    <cellStyle name="60% - Акцент5 2" xfId="39"/>
    <cellStyle name="60% - Акцент6 2" xfId="43"/>
    <cellStyle name="Comma 15" xfId="58"/>
    <cellStyle name="Normal" xfId="0" builtinId="0"/>
    <cellStyle name="Normal 3" xfId="1"/>
    <cellStyle name="Note" xfId="2" builtinId="10" customBuiltin="1"/>
    <cellStyle name="Note 2" xfId="45"/>
    <cellStyle name="SN_241" xfId="44"/>
    <cellStyle name="Акцент1 2" xfId="20"/>
    <cellStyle name="Акцент2 2" xfId="24"/>
    <cellStyle name="Акцент3 2" xfId="28"/>
    <cellStyle name="Акцент4 2" xfId="32"/>
    <cellStyle name="Акцент5 2" xfId="36"/>
    <cellStyle name="Акцент6 2" xfId="40"/>
    <cellStyle name="Ввод  2" xfId="12"/>
    <cellStyle name="Вывод 2" xfId="13"/>
    <cellStyle name="Вычисление 2" xfId="14"/>
    <cellStyle name="Заголовок 1 2" xfId="5"/>
    <cellStyle name="Заголовок 2 2" xfId="6"/>
    <cellStyle name="Заголовок 3 2" xfId="7"/>
    <cellStyle name="Заголовок 4 2" xfId="8"/>
    <cellStyle name="Итог 2" xfId="19"/>
    <cellStyle name="Контрольная ячейка 2" xfId="16"/>
    <cellStyle name="Название 2" xfId="4"/>
    <cellStyle name="Нейтральный 2" xfId="11"/>
    <cellStyle name="Обычный 2" xfId="3"/>
    <cellStyle name="Плохой 2" xfId="10"/>
    <cellStyle name="Пояснение 2" xfId="18"/>
    <cellStyle name="Связанная ячейка 2" xfId="15"/>
    <cellStyle name="Текст предупреждения 2" xfId="17"/>
    <cellStyle name="Хороши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13" zoomScaleNormal="100" workbookViewId="0">
      <selection activeCell="E33" sqref="E33:E38"/>
    </sheetView>
  </sheetViews>
  <sheetFormatPr defaultRowHeight="15"/>
  <cols>
    <col min="1" max="1" width="6.140625" customWidth="1"/>
    <col min="2" max="2" width="15.42578125" customWidth="1"/>
    <col min="3" max="3" width="17.28515625" customWidth="1"/>
    <col min="4" max="4" width="46.85546875" customWidth="1"/>
    <col min="5" max="5" width="16.85546875" customWidth="1"/>
    <col min="6" max="6" width="18" customWidth="1"/>
    <col min="7" max="7" width="15.85546875" customWidth="1"/>
    <col min="8" max="8" width="15" customWidth="1"/>
    <col min="9" max="9" width="15.85546875" customWidth="1"/>
  </cols>
  <sheetData>
    <row r="1" spans="1:12">
      <c r="A1" s="5" t="s">
        <v>53</v>
      </c>
    </row>
    <row r="2" spans="1: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B3" s="121" t="s">
        <v>70</v>
      </c>
      <c r="C3" s="122"/>
      <c r="D3" s="123" t="s">
        <v>174</v>
      </c>
      <c r="E3" s="124"/>
      <c r="F3" s="124"/>
      <c r="G3" s="124"/>
      <c r="H3" s="124"/>
      <c r="I3" s="125"/>
    </row>
    <row r="5" spans="1:12">
      <c r="A5" s="19" t="s">
        <v>3</v>
      </c>
      <c r="B5" s="20"/>
      <c r="C5" s="20"/>
      <c r="D5" s="21"/>
      <c r="E5" s="21"/>
      <c r="F5" s="21"/>
      <c r="G5" s="21"/>
      <c r="H5" s="21"/>
      <c r="I5" s="21"/>
      <c r="J5" s="18"/>
      <c r="K5" s="18"/>
      <c r="L5" s="18"/>
    </row>
    <row r="7" spans="1:12">
      <c r="A7" s="25" t="s">
        <v>71</v>
      </c>
    </row>
    <row r="8" spans="1:12" ht="31.5" customHeight="1">
      <c r="B8" s="123" t="s">
        <v>175</v>
      </c>
      <c r="C8" s="124"/>
      <c r="D8" s="124"/>
      <c r="E8" s="124"/>
      <c r="F8" s="124"/>
      <c r="G8" s="124"/>
      <c r="H8" s="124"/>
      <c r="I8" s="125"/>
    </row>
    <row r="10" spans="1:12">
      <c r="A10" s="25" t="s">
        <v>110</v>
      </c>
    </row>
    <row r="11" spans="1:12" ht="37.5" customHeight="1">
      <c r="B11" s="123"/>
      <c r="C11" s="124"/>
      <c r="D11" s="124"/>
      <c r="E11" s="124"/>
      <c r="F11" s="124"/>
      <c r="G11" s="124"/>
      <c r="H11" s="124"/>
      <c r="I11" s="125"/>
    </row>
    <row r="13" spans="1:12">
      <c r="A13" s="25" t="s">
        <v>111</v>
      </c>
    </row>
    <row r="14" spans="1:12" ht="36.75" customHeight="1">
      <c r="B14" s="123"/>
      <c r="C14" s="124"/>
      <c r="D14" s="124"/>
      <c r="E14" s="124"/>
      <c r="F14" s="124"/>
      <c r="G14" s="124"/>
      <c r="H14" s="124"/>
      <c r="I14" s="125"/>
    </row>
    <row r="16" spans="1:12">
      <c r="A16" s="25" t="s">
        <v>112</v>
      </c>
    </row>
    <row r="17" spans="1:9" ht="30.75" customHeight="1">
      <c r="B17" s="123"/>
      <c r="C17" s="124"/>
      <c r="D17" s="124"/>
      <c r="E17" s="124"/>
      <c r="F17" s="124"/>
      <c r="G17" s="124"/>
      <c r="H17" s="124"/>
      <c r="I17" s="125"/>
    </row>
    <row r="20" spans="1:9">
      <c r="A20" s="19" t="s">
        <v>4</v>
      </c>
      <c r="B20" s="20"/>
      <c r="C20" s="20"/>
      <c r="D20" s="21"/>
      <c r="E20" s="21"/>
      <c r="F20" s="21"/>
      <c r="G20" s="21"/>
      <c r="H20" s="21"/>
      <c r="I20" s="21"/>
    </row>
    <row r="22" spans="1:9" ht="25.5" customHeight="1">
      <c r="B22" s="132" t="s">
        <v>113</v>
      </c>
      <c r="C22" s="132"/>
      <c r="D22" s="132" t="s">
        <v>5</v>
      </c>
      <c r="E22" s="132" t="s">
        <v>148</v>
      </c>
      <c r="F22" s="132" t="s">
        <v>149</v>
      </c>
      <c r="G22" s="132" t="s">
        <v>46</v>
      </c>
      <c r="H22" s="132" t="s">
        <v>47</v>
      </c>
      <c r="I22" s="132" t="s">
        <v>150</v>
      </c>
    </row>
    <row r="23" spans="1:9">
      <c r="B23" s="22" t="s">
        <v>6</v>
      </c>
      <c r="C23" s="22" t="s">
        <v>115</v>
      </c>
      <c r="D23" s="133"/>
      <c r="E23" s="133"/>
      <c r="F23" s="133"/>
      <c r="G23" s="133"/>
      <c r="H23" s="133"/>
      <c r="I23" s="133"/>
    </row>
    <row r="24" spans="1:9">
      <c r="B24" s="45" t="s">
        <v>6</v>
      </c>
      <c r="C24" s="46"/>
      <c r="D24" s="47"/>
      <c r="E24" s="47"/>
      <c r="F24" s="47"/>
      <c r="G24" s="47"/>
      <c r="H24" s="47"/>
      <c r="I24" s="48"/>
    </row>
    <row r="25" spans="1:9">
      <c r="B25" s="129" t="s">
        <v>178</v>
      </c>
      <c r="C25" s="127" t="s">
        <v>51</v>
      </c>
      <c r="D25" s="23" t="s">
        <v>7</v>
      </c>
      <c r="E25" s="131">
        <f>E33+E41</f>
        <v>461723.4</v>
      </c>
      <c r="F25" s="131">
        <f t="shared" ref="F25:I25" si="0">F33+F41</f>
        <v>463179.4</v>
      </c>
      <c r="G25" s="131">
        <f t="shared" si="0"/>
        <v>432491.6</v>
      </c>
      <c r="H25" s="131">
        <f t="shared" si="0"/>
        <v>436389</v>
      </c>
      <c r="I25" s="131">
        <f t="shared" si="0"/>
        <v>439240.5</v>
      </c>
    </row>
    <row r="26" spans="1:9" ht="21">
      <c r="B26" s="130"/>
      <c r="C26" s="128"/>
      <c r="D26" s="94" t="s">
        <v>176</v>
      </c>
      <c r="E26" s="126"/>
      <c r="F26" s="126"/>
      <c r="G26" s="126"/>
      <c r="H26" s="126"/>
      <c r="I26" s="126"/>
    </row>
    <row r="27" spans="1:9">
      <c r="B27" s="130"/>
      <c r="C27" s="128"/>
      <c r="D27" s="13" t="s">
        <v>8</v>
      </c>
      <c r="E27" s="126"/>
      <c r="F27" s="126"/>
      <c r="G27" s="126"/>
      <c r="H27" s="126"/>
      <c r="I27" s="126"/>
    </row>
    <row r="28" spans="1:9" ht="21">
      <c r="B28" s="130"/>
      <c r="C28" s="128"/>
      <c r="D28" s="95" t="s">
        <v>177</v>
      </c>
      <c r="E28" s="126"/>
      <c r="F28" s="126"/>
      <c r="G28" s="126"/>
      <c r="H28" s="126"/>
      <c r="I28" s="126"/>
    </row>
    <row r="29" spans="1:9">
      <c r="B29" s="130"/>
      <c r="C29" s="128"/>
      <c r="D29" s="13" t="s">
        <v>9</v>
      </c>
      <c r="E29" s="126"/>
      <c r="F29" s="126"/>
      <c r="G29" s="126"/>
      <c r="H29" s="126"/>
      <c r="I29" s="126"/>
    </row>
    <row r="30" spans="1:9" ht="31.5">
      <c r="B30" s="134"/>
      <c r="C30" s="135"/>
      <c r="D30" s="96" t="s">
        <v>179</v>
      </c>
      <c r="E30" s="136"/>
      <c r="F30" s="136"/>
      <c r="G30" s="136"/>
      <c r="H30" s="136"/>
      <c r="I30" s="136"/>
    </row>
    <row r="31" spans="1:9" ht="15" customHeight="1">
      <c r="B31" s="49" t="s">
        <v>114</v>
      </c>
      <c r="C31" s="50"/>
      <c r="D31" s="51"/>
      <c r="E31" s="113"/>
      <c r="F31" s="113"/>
      <c r="G31" s="113"/>
      <c r="H31" s="113"/>
      <c r="I31" s="114"/>
    </row>
    <row r="32" spans="1:9">
      <c r="B32" s="53"/>
      <c r="C32" s="54" t="s">
        <v>52</v>
      </c>
      <c r="D32" s="46"/>
      <c r="E32" s="90"/>
      <c r="F32" s="90"/>
      <c r="G32" s="90"/>
      <c r="H32" s="90"/>
      <c r="I32" s="115"/>
    </row>
    <row r="33" spans="2:9">
      <c r="B33" s="127" t="s">
        <v>51</v>
      </c>
      <c r="C33" s="129" t="s">
        <v>180</v>
      </c>
      <c r="D33" s="23" t="s">
        <v>10</v>
      </c>
      <c r="E33" s="131">
        <f>'Հ3 Մաս 4'!D20</f>
        <v>452679.2</v>
      </c>
      <c r="F33" s="131">
        <f>'Հ3 Մաս 4'!E20</f>
        <v>459889.4</v>
      </c>
      <c r="G33" s="131">
        <f>'Հ3 Մաս 4'!F20</f>
        <v>426586.6</v>
      </c>
      <c r="H33" s="131">
        <f>'Հ3 Մաս 4'!G20</f>
        <v>430484</v>
      </c>
      <c r="I33" s="131">
        <f>'Հ3 Մաս 4'!H20</f>
        <v>433335.5</v>
      </c>
    </row>
    <row r="34" spans="2:9" ht="21">
      <c r="B34" s="128"/>
      <c r="C34" s="130"/>
      <c r="D34" s="95" t="s">
        <v>199</v>
      </c>
      <c r="E34" s="126"/>
      <c r="F34" s="126"/>
      <c r="G34" s="126"/>
      <c r="H34" s="126"/>
      <c r="I34" s="126"/>
    </row>
    <row r="35" spans="2:9">
      <c r="B35" s="128"/>
      <c r="C35" s="130"/>
      <c r="D35" s="13" t="s">
        <v>11</v>
      </c>
      <c r="E35" s="126"/>
      <c r="F35" s="126"/>
      <c r="G35" s="126"/>
      <c r="H35" s="126"/>
      <c r="I35" s="126"/>
    </row>
    <row r="36" spans="2:9" ht="63">
      <c r="B36" s="128"/>
      <c r="C36" s="130"/>
      <c r="D36" s="95" t="s">
        <v>181</v>
      </c>
      <c r="E36" s="126"/>
      <c r="F36" s="126"/>
      <c r="G36" s="126"/>
      <c r="H36" s="126"/>
      <c r="I36" s="126"/>
    </row>
    <row r="37" spans="2:9">
      <c r="B37" s="128"/>
      <c r="C37" s="130"/>
      <c r="D37" s="13" t="s">
        <v>116</v>
      </c>
      <c r="E37" s="126"/>
      <c r="F37" s="126"/>
      <c r="G37" s="126"/>
      <c r="H37" s="126"/>
      <c r="I37" s="126"/>
    </row>
    <row r="38" spans="2:9">
      <c r="B38" s="128"/>
      <c r="C38" s="130"/>
      <c r="D38" s="94" t="s">
        <v>182</v>
      </c>
      <c r="E38" s="126"/>
      <c r="F38" s="126"/>
      <c r="G38" s="126"/>
      <c r="H38" s="126"/>
      <c r="I38" s="126"/>
    </row>
    <row r="39" spans="2:9">
      <c r="B39" s="14" t="s">
        <v>0</v>
      </c>
      <c r="C39" s="14" t="s">
        <v>1</v>
      </c>
      <c r="D39" s="14" t="s">
        <v>1</v>
      </c>
      <c r="E39" s="116" t="s">
        <v>1</v>
      </c>
      <c r="F39" s="116" t="s">
        <v>1</v>
      </c>
      <c r="G39" s="116" t="s">
        <v>1</v>
      </c>
      <c r="H39" s="116" t="s">
        <v>1</v>
      </c>
      <c r="I39" s="116" t="s">
        <v>1</v>
      </c>
    </row>
    <row r="40" spans="2:9">
      <c r="B40" s="53"/>
      <c r="C40" s="54" t="s">
        <v>12</v>
      </c>
      <c r="D40" s="46"/>
      <c r="E40" s="90"/>
      <c r="F40" s="90"/>
      <c r="G40" s="90"/>
      <c r="H40" s="90"/>
      <c r="I40" s="115"/>
    </row>
    <row r="41" spans="2:9" ht="15" customHeight="1">
      <c r="B41" s="128" t="s">
        <v>51</v>
      </c>
      <c r="C41" s="130" t="s">
        <v>183</v>
      </c>
      <c r="D41" s="13" t="s">
        <v>10</v>
      </c>
      <c r="E41" s="126">
        <f>'Հ3 Մաս 4'!D33</f>
        <v>9044.2000000000007</v>
      </c>
      <c r="F41" s="126">
        <f>'Հ3 Մաս 4'!E33</f>
        <v>3290</v>
      </c>
      <c r="G41" s="126">
        <f>'Հ3 Մաս 4'!F33</f>
        <v>5905</v>
      </c>
      <c r="H41" s="126">
        <f>'Հ3 Մաս 4'!G33</f>
        <v>5905</v>
      </c>
      <c r="I41" s="126">
        <f>'Հ3 Մաս 4'!H33</f>
        <v>5905</v>
      </c>
    </row>
    <row r="42" spans="2:9" ht="21">
      <c r="B42" s="128"/>
      <c r="C42" s="130"/>
      <c r="D42" s="95" t="s">
        <v>185</v>
      </c>
      <c r="E42" s="126"/>
      <c r="F42" s="126"/>
      <c r="G42" s="126"/>
      <c r="H42" s="126"/>
      <c r="I42" s="126"/>
    </row>
    <row r="43" spans="2:9">
      <c r="B43" s="128"/>
      <c r="C43" s="130"/>
      <c r="D43" s="13" t="s">
        <v>11</v>
      </c>
      <c r="E43" s="126"/>
      <c r="F43" s="126"/>
      <c r="G43" s="126"/>
      <c r="H43" s="126"/>
      <c r="I43" s="126"/>
    </row>
    <row r="44" spans="2:9" ht="31.5">
      <c r="B44" s="128"/>
      <c r="C44" s="130"/>
      <c r="D44" s="95" t="s">
        <v>186</v>
      </c>
      <c r="E44" s="126"/>
      <c r="F44" s="126"/>
      <c r="G44" s="126"/>
      <c r="H44" s="126"/>
      <c r="I44" s="126"/>
    </row>
    <row r="45" spans="2:9">
      <c r="B45" s="128"/>
      <c r="C45" s="130"/>
      <c r="D45" s="13" t="s">
        <v>13</v>
      </c>
      <c r="E45" s="126"/>
      <c r="F45" s="126"/>
      <c r="G45" s="126"/>
      <c r="H45" s="126"/>
      <c r="I45" s="126"/>
    </row>
    <row r="46" spans="2:9" ht="21">
      <c r="B46" s="128"/>
      <c r="C46" s="130"/>
      <c r="D46" s="94" t="s">
        <v>184</v>
      </c>
      <c r="E46" s="126"/>
      <c r="F46" s="126"/>
      <c r="G46" s="126"/>
      <c r="H46" s="126"/>
      <c r="I46" s="126"/>
    </row>
    <row r="47" spans="2:9">
      <c r="B47" s="14" t="s">
        <v>0</v>
      </c>
      <c r="C47" s="14" t="s">
        <v>1</v>
      </c>
      <c r="D47" s="14" t="s">
        <v>2</v>
      </c>
      <c r="E47" s="14" t="s">
        <v>1</v>
      </c>
      <c r="F47" s="14" t="s">
        <v>1</v>
      </c>
      <c r="G47" s="14" t="s">
        <v>1</v>
      </c>
      <c r="H47" s="14" t="s">
        <v>1</v>
      </c>
      <c r="I47" s="14" t="s">
        <v>1</v>
      </c>
    </row>
  </sheetData>
  <mergeCells count="34">
    <mergeCell ref="F25:F30"/>
    <mergeCell ref="G25:G30"/>
    <mergeCell ref="H25:H30"/>
    <mergeCell ref="I25:I30"/>
    <mergeCell ref="E22:E23"/>
    <mergeCell ref="F22:F23"/>
    <mergeCell ref="G22:G23"/>
    <mergeCell ref="H22:H23"/>
    <mergeCell ref="I22:I23"/>
    <mergeCell ref="B22:C22"/>
    <mergeCell ref="D22:D23"/>
    <mergeCell ref="B25:B30"/>
    <mergeCell ref="C25:C30"/>
    <mergeCell ref="E25:E30"/>
    <mergeCell ref="H41:H46"/>
    <mergeCell ref="I41:I46"/>
    <mergeCell ref="B33:B38"/>
    <mergeCell ref="C33:C38"/>
    <mergeCell ref="E33:E38"/>
    <mergeCell ref="F33:F38"/>
    <mergeCell ref="G33:G38"/>
    <mergeCell ref="H33:H38"/>
    <mergeCell ref="I33:I38"/>
    <mergeCell ref="B41:B46"/>
    <mergeCell ref="C41:C46"/>
    <mergeCell ref="E41:E46"/>
    <mergeCell ref="F41:F46"/>
    <mergeCell ref="G41:G46"/>
    <mergeCell ref="B3:C3"/>
    <mergeCell ref="B8:I8"/>
    <mergeCell ref="B11:I11"/>
    <mergeCell ref="B14:I14"/>
    <mergeCell ref="B17:I17"/>
    <mergeCell ref="D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selection activeCell="G8" sqref="G8"/>
    </sheetView>
  </sheetViews>
  <sheetFormatPr defaultRowHeight="15"/>
  <cols>
    <col min="1" max="1" width="2.42578125" customWidth="1"/>
    <col min="2" max="2" width="11" customWidth="1"/>
    <col min="3" max="3" width="8.140625" customWidth="1"/>
    <col min="4" max="4" width="12.7109375" customWidth="1"/>
    <col min="5" max="5" width="15.42578125" customWidth="1"/>
    <col min="6" max="6" width="10.5703125" customWidth="1"/>
    <col min="7" max="7" width="10.42578125" customWidth="1"/>
    <col min="8" max="8" width="10.140625" customWidth="1"/>
    <col min="9" max="9" width="7" customWidth="1"/>
    <col min="10" max="10" width="27.85546875" customWidth="1"/>
    <col min="11" max="11" width="26.42578125" customWidth="1"/>
  </cols>
  <sheetData>
    <row r="1" spans="1:11">
      <c r="A1" s="5" t="s">
        <v>53</v>
      </c>
    </row>
    <row r="3" spans="1:11">
      <c r="A3" s="19" t="s">
        <v>14</v>
      </c>
      <c r="B3" s="20"/>
      <c r="C3" s="20"/>
      <c r="D3" s="20"/>
      <c r="E3" s="21"/>
      <c r="F3" s="21"/>
      <c r="G3" s="21"/>
      <c r="H3" s="19"/>
      <c r="I3" s="19"/>
      <c r="J3" s="19"/>
      <c r="K3" s="19"/>
    </row>
    <row r="5" spans="1:11">
      <c r="B5" s="137" t="s">
        <v>117</v>
      </c>
      <c r="C5" s="137" t="s">
        <v>118</v>
      </c>
      <c r="D5" s="137" t="s">
        <v>119</v>
      </c>
      <c r="E5" s="137" t="s">
        <v>15</v>
      </c>
      <c r="F5" s="137"/>
      <c r="G5" s="137"/>
      <c r="H5" s="137"/>
      <c r="I5" s="137"/>
      <c r="J5" s="137" t="s">
        <v>125</v>
      </c>
      <c r="K5" s="137" t="s">
        <v>126</v>
      </c>
    </row>
    <row r="6" spans="1:11">
      <c r="B6" s="137"/>
      <c r="C6" s="137"/>
      <c r="D6" s="137"/>
      <c r="E6" s="138" t="s">
        <v>120</v>
      </c>
      <c r="F6" s="139" t="s">
        <v>16</v>
      </c>
      <c r="G6" s="139"/>
      <c r="H6" s="139" t="s">
        <v>17</v>
      </c>
      <c r="I6" s="139"/>
      <c r="J6" s="137"/>
      <c r="K6" s="137"/>
    </row>
    <row r="7" spans="1:11" ht="24.75" customHeight="1">
      <c r="B7" s="137"/>
      <c r="C7" s="137"/>
      <c r="D7" s="137"/>
      <c r="E7" s="138"/>
      <c r="F7" s="87" t="s">
        <v>121</v>
      </c>
      <c r="G7" s="87" t="s">
        <v>122</v>
      </c>
      <c r="H7" s="87" t="s">
        <v>123</v>
      </c>
      <c r="I7" s="87" t="s">
        <v>124</v>
      </c>
      <c r="J7" s="137"/>
      <c r="K7" s="137"/>
    </row>
    <row r="8" spans="1:11" ht="75.75" thickBot="1">
      <c r="B8" s="140" t="s">
        <v>187</v>
      </c>
      <c r="C8" s="143">
        <v>1051</v>
      </c>
      <c r="D8" s="146" t="s">
        <v>176</v>
      </c>
      <c r="E8" s="97" t="s">
        <v>188</v>
      </c>
      <c r="F8" s="98" t="s">
        <v>189</v>
      </c>
      <c r="G8" s="99">
        <v>2022</v>
      </c>
      <c r="H8" s="100">
        <v>130</v>
      </c>
      <c r="I8" s="99">
        <v>2025</v>
      </c>
      <c r="J8" s="149" t="s">
        <v>190</v>
      </c>
      <c r="K8" s="27"/>
    </row>
    <row r="9" spans="1:11" ht="54.75" thickBot="1">
      <c r="B9" s="141"/>
      <c r="C9" s="144"/>
      <c r="D9" s="147"/>
      <c r="E9" s="97" t="s">
        <v>191</v>
      </c>
      <c r="F9" s="98">
        <v>1572</v>
      </c>
      <c r="G9" s="99">
        <v>2022</v>
      </c>
      <c r="H9" s="100">
        <v>1700</v>
      </c>
      <c r="I9" s="99">
        <v>2025</v>
      </c>
      <c r="J9" s="149"/>
      <c r="K9" s="28"/>
    </row>
    <row r="10" spans="1:11" ht="54.75" thickBot="1">
      <c r="B10" s="142"/>
      <c r="C10" s="145"/>
      <c r="D10" s="148"/>
      <c r="E10" s="97" t="s">
        <v>192</v>
      </c>
      <c r="F10" s="98">
        <v>31.4</v>
      </c>
      <c r="G10" s="99">
        <v>2022</v>
      </c>
      <c r="H10" s="100">
        <v>35</v>
      </c>
      <c r="I10" s="99">
        <v>2025</v>
      </c>
      <c r="J10" s="149"/>
      <c r="K10" s="28"/>
    </row>
    <row r="11" spans="1:11" ht="20.25" customHeight="1"/>
  </sheetData>
  <mergeCells count="13">
    <mergeCell ref="B8:B10"/>
    <mergeCell ref="C8:C10"/>
    <mergeCell ref="D8:D10"/>
    <mergeCell ref="J8:J10"/>
    <mergeCell ref="B5:B7"/>
    <mergeCell ref="C5:C7"/>
    <mergeCell ref="E5:I5"/>
    <mergeCell ref="J5:J7"/>
    <mergeCell ref="K5:K7"/>
    <mergeCell ref="E6:E7"/>
    <mergeCell ref="F6:G6"/>
    <mergeCell ref="H6:I6"/>
    <mergeCell ref="D5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XFA37"/>
  <sheetViews>
    <sheetView topLeftCell="A4" workbookViewId="0">
      <selection activeCell="H21" sqref="H21"/>
    </sheetView>
  </sheetViews>
  <sheetFormatPr defaultRowHeight="15"/>
  <cols>
    <col min="2" max="2" width="37.7109375" customWidth="1"/>
    <col min="3" max="3" width="56.28515625" customWidth="1"/>
    <col min="4" max="4" width="14" customWidth="1"/>
    <col min="5" max="5" width="12" customWidth="1"/>
    <col min="7" max="7" width="10.42578125" bestFit="1" customWidth="1"/>
    <col min="8" max="8" width="12.42578125" customWidth="1"/>
    <col min="9" max="9" width="13.85546875" customWidth="1"/>
  </cols>
  <sheetData>
    <row r="1" spans="1:10">
      <c r="A1" s="5" t="s">
        <v>171</v>
      </c>
    </row>
    <row r="3" spans="1:10" ht="17.25">
      <c r="A3" s="19" t="s">
        <v>127</v>
      </c>
      <c r="B3" s="29"/>
      <c r="C3" s="20"/>
      <c r="D3" s="20"/>
      <c r="E3" s="20"/>
      <c r="F3" s="21"/>
      <c r="G3" s="21"/>
      <c r="H3" s="21"/>
      <c r="I3" s="19"/>
    </row>
    <row r="5" spans="1:10">
      <c r="B5" s="16" t="s">
        <v>18</v>
      </c>
      <c r="C5" s="16" t="s">
        <v>19</v>
      </c>
    </row>
    <row r="6" spans="1:10">
      <c r="B6" s="101">
        <v>1051</v>
      </c>
      <c r="C6" s="102" t="str">
        <f>'Հ3 Մաս 1 և 2'!D26</f>
        <v>ՀՀ Վայոց ձորի մարզում տարածքային պետական կառավարում</v>
      </c>
    </row>
    <row r="8" spans="1:10" ht="15.75">
      <c r="A8" s="5" t="s">
        <v>128</v>
      </c>
      <c r="C8" s="25"/>
      <c r="D8" s="25"/>
      <c r="E8" s="25"/>
      <c r="F8" s="25"/>
      <c r="G8" s="25"/>
      <c r="H8" s="25"/>
      <c r="I8" s="25"/>
    </row>
    <row r="9" spans="1:10">
      <c r="J9" s="1"/>
    </row>
    <row r="10" spans="1:10">
      <c r="B10" s="30" t="s">
        <v>20</v>
      </c>
      <c r="C10" s="26">
        <v>1051</v>
      </c>
      <c r="D10" s="137" t="s">
        <v>49</v>
      </c>
      <c r="E10" s="137"/>
      <c r="F10" s="137"/>
      <c r="G10" s="137"/>
      <c r="H10" s="137"/>
      <c r="I10" s="137"/>
    </row>
    <row r="11" spans="1:10">
      <c r="B11" s="30" t="s">
        <v>21</v>
      </c>
      <c r="C11" s="26">
        <v>11001</v>
      </c>
      <c r="D11" s="133" t="s">
        <v>148</v>
      </c>
      <c r="E11" s="133" t="s">
        <v>149</v>
      </c>
      <c r="F11" s="137" t="s">
        <v>22</v>
      </c>
      <c r="G11" s="137" t="s">
        <v>26</v>
      </c>
      <c r="H11" s="137" t="s">
        <v>151</v>
      </c>
      <c r="I11" s="156" t="s">
        <v>129</v>
      </c>
    </row>
    <row r="12" spans="1:10" ht="25.5">
      <c r="B12" s="30" t="s">
        <v>10</v>
      </c>
      <c r="C12" s="103" t="s">
        <v>193</v>
      </c>
      <c r="D12" s="153"/>
      <c r="E12" s="153"/>
      <c r="F12" s="137"/>
      <c r="G12" s="137"/>
      <c r="H12" s="137"/>
      <c r="I12" s="156"/>
    </row>
    <row r="13" spans="1:10" ht="51">
      <c r="B13" s="30" t="s">
        <v>23</v>
      </c>
      <c r="C13" s="103" t="s">
        <v>181</v>
      </c>
      <c r="D13" s="153"/>
      <c r="E13" s="153"/>
      <c r="F13" s="137"/>
      <c r="G13" s="137"/>
      <c r="H13" s="137"/>
      <c r="I13" s="156"/>
    </row>
    <row r="14" spans="1:10" ht="17.25">
      <c r="B14" s="30" t="s">
        <v>130</v>
      </c>
      <c r="C14" s="104" t="s">
        <v>182</v>
      </c>
      <c r="D14" s="153"/>
      <c r="E14" s="153"/>
      <c r="F14" s="137"/>
      <c r="G14" s="137"/>
      <c r="H14" s="137"/>
      <c r="I14" s="156"/>
    </row>
    <row r="15" spans="1:10">
      <c r="B15" s="44" t="s">
        <v>131</v>
      </c>
      <c r="C15" s="105" t="s">
        <v>194</v>
      </c>
      <c r="D15" s="154"/>
      <c r="E15" s="154"/>
      <c r="F15" s="155"/>
      <c r="G15" s="155"/>
      <c r="H15" s="155"/>
      <c r="I15" s="157"/>
    </row>
    <row r="16" spans="1:10">
      <c r="B16" s="150" t="s">
        <v>24</v>
      </c>
      <c r="C16" s="151"/>
      <c r="D16" s="31"/>
      <c r="E16" s="31"/>
      <c r="F16" s="31"/>
      <c r="G16" s="31"/>
      <c r="H16" s="31"/>
      <c r="I16" s="32"/>
    </row>
    <row r="17" spans="1:16381">
      <c r="B17" s="39" t="s">
        <v>132</v>
      </c>
      <c r="C17" s="40" t="s">
        <v>54</v>
      </c>
      <c r="D17" s="41"/>
      <c r="E17" s="41"/>
      <c r="F17" s="41"/>
      <c r="G17" s="41"/>
      <c r="H17" s="41"/>
      <c r="I17" s="42"/>
    </row>
    <row r="18" spans="1:16381">
      <c r="B18" s="28" t="s">
        <v>195</v>
      </c>
      <c r="C18" s="38"/>
      <c r="D18" s="35"/>
      <c r="E18" s="36"/>
      <c r="F18" s="36"/>
      <c r="G18" s="36"/>
      <c r="H18" s="36"/>
      <c r="I18" s="36"/>
    </row>
    <row r="19" spans="1:16381">
      <c r="B19" s="37"/>
      <c r="C19" s="38"/>
      <c r="D19" s="119">
        <v>98.3</v>
      </c>
      <c r="E19" s="103">
        <v>91.9</v>
      </c>
      <c r="F19" s="103">
        <v>91.9</v>
      </c>
      <c r="G19" s="103"/>
      <c r="H19" s="103"/>
      <c r="I19" s="103"/>
    </row>
    <row r="20" spans="1:16381">
      <c r="B20" s="152" t="s">
        <v>25</v>
      </c>
      <c r="C20" s="152"/>
      <c r="D20" s="33">
        <v>452679.2</v>
      </c>
      <c r="E20" s="33">
        <v>459889.4</v>
      </c>
      <c r="F20" s="33">
        <v>426586.6</v>
      </c>
      <c r="G20" s="33">
        <v>430484</v>
      </c>
      <c r="H20" s="33">
        <v>433335.5</v>
      </c>
      <c r="I20" s="34"/>
    </row>
    <row r="21" spans="1:16381" s="6" customFormat="1" ht="16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</row>
    <row r="22" spans="1:16381" ht="16.5" customHeight="1"/>
    <row r="23" spans="1:16381">
      <c r="B23" s="30" t="s">
        <v>20</v>
      </c>
      <c r="C23" s="26">
        <v>1051</v>
      </c>
      <c r="D23" s="137" t="s">
        <v>49</v>
      </c>
      <c r="E23" s="137"/>
      <c r="F23" s="137"/>
      <c r="G23" s="137"/>
      <c r="H23" s="137"/>
      <c r="I23" s="137"/>
    </row>
    <row r="24" spans="1:16381" ht="15" customHeight="1">
      <c r="B24" s="30" t="s">
        <v>21</v>
      </c>
      <c r="C24" s="26">
        <v>31001</v>
      </c>
      <c r="D24" s="133" t="s">
        <v>148</v>
      </c>
      <c r="E24" s="133" t="s">
        <v>149</v>
      </c>
      <c r="F24" s="137" t="s">
        <v>22</v>
      </c>
      <c r="G24" s="137" t="s">
        <v>26</v>
      </c>
      <c r="H24" s="137" t="s">
        <v>151</v>
      </c>
      <c r="I24" s="156" t="s">
        <v>129</v>
      </c>
    </row>
    <row r="25" spans="1:16381" ht="25.5">
      <c r="B25" s="30" t="s">
        <v>10</v>
      </c>
      <c r="C25" s="103" t="s">
        <v>185</v>
      </c>
      <c r="D25" s="153"/>
      <c r="E25" s="153"/>
      <c r="F25" s="137"/>
      <c r="G25" s="137"/>
      <c r="H25" s="137"/>
      <c r="I25" s="156"/>
    </row>
    <row r="26" spans="1:16381" ht="38.25">
      <c r="B26" s="30" t="s">
        <v>23</v>
      </c>
      <c r="C26" s="103" t="s">
        <v>186</v>
      </c>
      <c r="D26" s="153"/>
      <c r="E26" s="153"/>
      <c r="F26" s="137"/>
      <c r="G26" s="137"/>
      <c r="H26" s="137"/>
      <c r="I26" s="156"/>
    </row>
    <row r="27" spans="1:16381" ht="25.5">
      <c r="B27" s="30" t="s">
        <v>130</v>
      </c>
      <c r="C27" s="104" t="s">
        <v>184</v>
      </c>
      <c r="D27" s="153"/>
      <c r="E27" s="153"/>
      <c r="F27" s="137"/>
      <c r="G27" s="137"/>
      <c r="H27" s="137"/>
      <c r="I27" s="156"/>
    </row>
    <row r="28" spans="1:16381">
      <c r="B28" s="44" t="s">
        <v>131</v>
      </c>
      <c r="C28" s="105" t="s">
        <v>194</v>
      </c>
      <c r="D28" s="154"/>
      <c r="E28" s="154"/>
      <c r="F28" s="155"/>
      <c r="G28" s="155"/>
      <c r="H28" s="155"/>
      <c r="I28" s="157"/>
    </row>
    <row r="29" spans="1:16381">
      <c r="B29" s="150" t="s">
        <v>24</v>
      </c>
      <c r="C29" s="151"/>
      <c r="D29" s="31"/>
      <c r="E29" s="31"/>
      <c r="F29" s="31"/>
      <c r="G29" s="31"/>
      <c r="H29" s="31"/>
      <c r="I29" s="32"/>
    </row>
    <row r="30" spans="1:16381">
      <c r="B30" s="39" t="s">
        <v>132</v>
      </c>
      <c r="C30" s="40" t="s">
        <v>54</v>
      </c>
      <c r="D30" s="41"/>
      <c r="E30" s="41"/>
      <c r="F30" s="41"/>
      <c r="G30" s="41"/>
      <c r="H30" s="41"/>
      <c r="I30" s="42"/>
    </row>
    <row r="31" spans="1:16381">
      <c r="B31" s="158" t="s">
        <v>196</v>
      </c>
      <c r="C31" s="103" t="s">
        <v>197</v>
      </c>
      <c r="D31" s="35">
        <v>24</v>
      </c>
      <c r="E31" s="103">
        <v>5</v>
      </c>
      <c r="F31" s="103">
        <v>7</v>
      </c>
      <c r="G31" s="103">
        <v>5</v>
      </c>
      <c r="H31" s="103">
        <v>7</v>
      </c>
      <c r="I31" s="103"/>
    </row>
    <row r="32" spans="1:16381">
      <c r="B32" s="159"/>
      <c r="C32" s="103" t="s">
        <v>198</v>
      </c>
      <c r="D32" s="35">
        <v>12</v>
      </c>
      <c r="E32" s="103">
        <v>25</v>
      </c>
      <c r="F32" s="103">
        <v>196</v>
      </c>
      <c r="G32" s="103">
        <v>25</v>
      </c>
      <c r="H32" s="103">
        <v>196</v>
      </c>
      <c r="I32" s="103"/>
    </row>
    <row r="33" spans="1:9">
      <c r="B33" s="152" t="s">
        <v>25</v>
      </c>
      <c r="C33" s="152"/>
      <c r="D33" s="33">
        <v>9044.2000000000007</v>
      </c>
      <c r="E33" s="33">
        <v>3290</v>
      </c>
      <c r="F33" s="33">
        <v>5905</v>
      </c>
      <c r="G33" s="33">
        <v>5905</v>
      </c>
      <c r="H33" s="33">
        <v>5905</v>
      </c>
      <c r="I33" s="34"/>
    </row>
    <row r="34" spans="1:9" ht="16.5" customHeight="1"/>
    <row r="35" spans="1:9" ht="16.5" customHeight="1"/>
    <row r="36" spans="1:9">
      <c r="A36" s="86" t="s">
        <v>172</v>
      </c>
      <c r="B36" s="86"/>
      <c r="C36" s="86"/>
    </row>
    <row r="37" spans="1:9">
      <c r="B37" s="85"/>
    </row>
  </sheetData>
  <mergeCells count="19">
    <mergeCell ref="B20:C20"/>
    <mergeCell ref="B16:C16"/>
    <mergeCell ref="D10:I10"/>
    <mergeCell ref="D11:D15"/>
    <mergeCell ref="E11:E15"/>
    <mergeCell ref="F11:F15"/>
    <mergeCell ref="G11:G15"/>
    <mergeCell ref="H11:H15"/>
    <mergeCell ref="I11:I15"/>
    <mergeCell ref="B29:C29"/>
    <mergeCell ref="B33:C33"/>
    <mergeCell ref="D23:I23"/>
    <mergeCell ref="D24:D28"/>
    <mergeCell ref="E24:E28"/>
    <mergeCell ref="F24:F28"/>
    <mergeCell ref="G24:G28"/>
    <mergeCell ref="H24:H28"/>
    <mergeCell ref="I24:I28"/>
    <mergeCell ref="B31:B32"/>
  </mergeCells>
  <pageMargins left="0.2" right="0.2" top="0.25" bottom="0.2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46"/>
  <sheetViews>
    <sheetView topLeftCell="A26" workbookViewId="0">
      <selection activeCell="I48" sqref="I48"/>
    </sheetView>
  </sheetViews>
  <sheetFormatPr defaultRowHeight="15"/>
  <cols>
    <col min="1" max="1" width="6" customWidth="1"/>
    <col min="2" max="4" width="14.140625" customWidth="1"/>
    <col min="5" max="5" width="12.28515625" customWidth="1"/>
    <col min="6" max="6" width="11.140625" customWidth="1"/>
    <col min="7" max="7" width="42.5703125" customWidth="1"/>
    <col min="8" max="8" width="21" customWidth="1"/>
    <col min="9" max="9" width="18.42578125" customWidth="1"/>
    <col min="10" max="10" width="18" customWidth="1"/>
    <col min="11" max="11" width="18.140625" customWidth="1"/>
    <col min="12" max="12" width="17.5703125" customWidth="1"/>
  </cols>
  <sheetData>
    <row r="1" spans="1:12">
      <c r="A1" s="5" t="s">
        <v>55</v>
      </c>
    </row>
    <row r="3" spans="1:12" ht="29.25" customHeight="1">
      <c r="B3" s="160" t="s">
        <v>133</v>
      </c>
      <c r="C3" s="160"/>
      <c r="D3" s="160"/>
      <c r="E3" s="160" t="s">
        <v>27</v>
      </c>
      <c r="F3" s="160"/>
      <c r="G3" s="161" t="s">
        <v>160</v>
      </c>
      <c r="H3" s="161" t="s">
        <v>166</v>
      </c>
      <c r="I3" s="161" t="s">
        <v>165</v>
      </c>
      <c r="J3" s="161" t="s">
        <v>164</v>
      </c>
      <c r="K3" s="161" t="s">
        <v>163</v>
      </c>
      <c r="L3" s="161" t="s">
        <v>162</v>
      </c>
    </row>
    <row r="4" spans="1:12" ht="126" customHeight="1">
      <c r="B4" s="81" t="s">
        <v>28</v>
      </c>
      <c r="C4" s="81" t="s">
        <v>29</v>
      </c>
      <c r="D4" s="81" t="s">
        <v>30</v>
      </c>
      <c r="E4" s="78" t="s">
        <v>6</v>
      </c>
      <c r="F4" s="78" t="s">
        <v>41</v>
      </c>
      <c r="G4" s="162"/>
      <c r="H4" s="162"/>
      <c r="I4" s="162"/>
      <c r="J4" s="162"/>
      <c r="K4" s="162"/>
      <c r="L4" s="162"/>
    </row>
    <row r="5" spans="1:12">
      <c r="B5" s="57"/>
      <c r="C5" s="57"/>
      <c r="D5" s="57"/>
      <c r="E5" s="78"/>
      <c r="F5" s="78"/>
      <c r="G5" s="81" t="s">
        <v>39</v>
      </c>
      <c r="H5" s="83">
        <v>461723.4</v>
      </c>
      <c r="I5" s="83">
        <f t="shared" ref="I5:L5" si="0">+I6+I36</f>
        <v>463179.4</v>
      </c>
      <c r="J5" s="83">
        <f t="shared" si="0"/>
        <v>432491.6</v>
      </c>
      <c r="K5" s="83">
        <f t="shared" si="0"/>
        <v>436389</v>
      </c>
      <c r="L5" s="83">
        <f t="shared" si="0"/>
        <v>439240.5</v>
      </c>
    </row>
    <row r="6" spans="1:12" ht="27" customHeight="1">
      <c r="B6" s="56">
        <v>1</v>
      </c>
      <c r="C6" s="56">
        <v>1</v>
      </c>
      <c r="D6" s="56">
        <v>1</v>
      </c>
      <c r="E6" s="55">
        <v>1051</v>
      </c>
      <c r="F6" s="55">
        <v>11001</v>
      </c>
      <c r="G6" s="106" t="str">
        <f>'Հ3 Մաս 4'!C6</f>
        <v>ՀՀ Վայոց ձորի մարզում տարածքային պետական կառավարում</v>
      </c>
      <c r="H6" s="83">
        <v>452679.2</v>
      </c>
      <c r="I6" s="83">
        <f t="shared" ref="I6" si="1">I12+I13+I14+I15+I16+I17+I18+I19+I20+I21+I22+I23+I24+I25+I26+I27+I28+I29+I30+I31+I32+I33+I34+I35</f>
        <v>459889.4</v>
      </c>
      <c r="J6" s="83">
        <v>426586.6</v>
      </c>
      <c r="K6" s="83">
        <v>430484</v>
      </c>
      <c r="L6" s="83">
        <v>433335.5</v>
      </c>
    </row>
    <row r="7" spans="1:12">
      <c r="B7" s="56"/>
      <c r="C7" s="56"/>
      <c r="D7" s="56"/>
      <c r="E7" s="55"/>
      <c r="F7" s="55"/>
      <c r="G7" s="61" t="s">
        <v>158</v>
      </c>
      <c r="H7" s="55"/>
      <c r="I7" s="55"/>
      <c r="J7" s="55"/>
      <c r="K7" s="55"/>
      <c r="L7" s="55"/>
    </row>
    <row r="8" spans="1:12" ht="23.25" customHeight="1">
      <c r="B8" s="56"/>
      <c r="C8" s="56"/>
      <c r="D8" s="56"/>
      <c r="E8" s="55"/>
      <c r="F8" s="55"/>
      <c r="G8" s="62" t="str">
        <f>'Հ3 Մաս 1 և 2'!D34</f>
        <v>ՀՀ Վայոց ձորի մարզպետi աշխատակազմի կողմից տարածքային պետական կառավարման ապահովում</v>
      </c>
      <c r="H8" s="55"/>
      <c r="I8" s="55"/>
      <c r="J8" s="55"/>
      <c r="K8" s="55"/>
      <c r="L8" s="55"/>
    </row>
    <row r="9" spans="1:12">
      <c r="B9" s="56"/>
      <c r="C9" s="56"/>
      <c r="D9" s="56"/>
      <c r="E9" s="55"/>
      <c r="F9" s="55"/>
      <c r="G9" s="61" t="s">
        <v>161</v>
      </c>
      <c r="H9" s="55"/>
      <c r="I9" s="55"/>
      <c r="J9" s="55"/>
      <c r="K9" s="55"/>
      <c r="L9" s="55"/>
    </row>
    <row r="10" spans="1:12">
      <c r="B10" s="56"/>
      <c r="C10" s="56"/>
      <c r="D10" s="56"/>
      <c r="E10" s="55"/>
      <c r="F10" s="55"/>
      <c r="G10" s="62" t="str">
        <f>'Հ3 Մաս 4'!C15</f>
        <v>ՀՀ Վայոց ձորի մարզպետի աշխատակազմ</v>
      </c>
      <c r="H10" s="55"/>
      <c r="I10" s="55"/>
      <c r="J10" s="55"/>
      <c r="K10" s="55"/>
      <c r="L10" s="55"/>
    </row>
    <row r="11" spans="1:12" ht="38.25">
      <c r="B11" s="56"/>
      <c r="C11" s="56"/>
      <c r="D11" s="56"/>
      <c r="E11" s="55"/>
      <c r="F11" s="55"/>
      <c r="G11" s="61" t="s">
        <v>159</v>
      </c>
      <c r="H11" s="55"/>
      <c r="I11" s="55"/>
      <c r="J11" s="55"/>
      <c r="K11" s="55"/>
      <c r="L11" s="55"/>
    </row>
    <row r="12" spans="1:12" ht="25.5">
      <c r="B12" s="56"/>
      <c r="C12" s="56"/>
      <c r="D12" s="56"/>
      <c r="E12" s="55"/>
      <c r="F12" s="55"/>
      <c r="G12" s="107" t="s">
        <v>200</v>
      </c>
      <c r="H12" s="55">
        <v>329384.09999999998</v>
      </c>
      <c r="I12" s="55">
        <v>329727.8</v>
      </c>
      <c r="J12" s="55">
        <v>305734.90000000002</v>
      </c>
      <c r="K12" s="55">
        <v>309225.5</v>
      </c>
      <c r="L12" s="55">
        <v>311744.7</v>
      </c>
    </row>
    <row r="13" spans="1:12" ht="25.5">
      <c r="B13" s="56"/>
      <c r="C13" s="56"/>
      <c r="D13" s="56"/>
      <c r="E13" s="55"/>
      <c r="F13" s="55"/>
      <c r="G13" s="107" t="s">
        <v>201</v>
      </c>
      <c r="H13" s="55">
        <v>43628.3</v>
      </c>
      <c r="I13" s="55">
        <v>39057.5</v>
      </c>
      <c r="J13" s="55">
        <v>22351.5</v>
      </c>
      <c r="K13" s="55">
        <v>21658.7</v>
      </c>
      <c r="L13" s="55">
        <v>21478.2</v>
      </c>
    </row>
    <row r="14" spans="1:12" ht="25.5">
      <c r="B14" s="56"/>
      <c r="C14" s="56"/>
      <c r="D14" s="56"/>
      <c r="E14" s="55"/>
      <c r="F14" s="55"/>
      <c r="G14" s="107" t="s">
        <v>202</v>
      </c>
      <c r="H14" s="55">
        <v>20185.2</v>
      </c>
      <c r="I14" s="55">
        <v>24896</v>
      </c>
      <c r="J14" s="55">
        <v>24819.599999999999</v>
      </c>
      <c r="K14" s="55">
        <v>25919.1</v>
      </c>
      <c r="L14" s="55">
        <v>26431.9</v>
      </c>
    </row>
    <row r="15" spans="1:12">
      <c r="B15" s="56"/>
      <c r="C15" s="56"/>
      <c r="D15" s="56"/>
      <c r="E15" s="55"/>
      <c r="F15" s="55"/>
      <c r="G15" s="107" t="s">
        <v>203</v>
      </c>
      <c r="H15" s="55">
        <v>5130.8999999999996</v>
      </c>
      <c r="I15" s="55">
        <v>7260.5</v>
      </c>
      <c r="J15" s="55">
        <v>8216.5</v>
      </c>
      <c r="K15" s="55">
        <v>8216.5</v>
      </c>
      <c r="L15" s="55">
        <v>8216.5</v>
      </c>
    </row>
    <row r="16" spans="1:12">
      <c r="B16" s="56"/>
      <c r="C16" s="56"/>
      <c r="D16" s="56"/>
      <c r="E16" s="55"/>
      <c r="F16" s="55"/>
      <c r="G16" s="107" t="s">
        <v>204</v>
      </c>
      <c r="H16" s="55">
        <v>324.5</v>
      </c>
      <c r="I16" s="55">
        <v>137.6</v>
      </c>
      <c r="J16" s="55">
        <v>348.5</v>
      </c>
      <c r="K16" s="55">
        <v>348.5</v>
      </c>
      <c r="L16" s="55">
        <v>348.5</v>
      </c>
    </row>
    <row r="17" spans="2:12">
      <c r="B17" s="56"/>
      <c r="C17" s="56"/>
      <c r="D17" s="56"/>
      <c r="E17" s="55"/>
      <c r="F17" s="55"/>
      <c r="G17" s="107" t="s">
        <v>205</v>
      </c>
      <c r="H17" s="55">
        <v>2915.7</v>
      </c>
      <c r="I17" s="55">
        <v>4675.2</v>
      </c>
      <c r="J17" s="55">
        <v>5083.8</v>
      </c>
      <c r="K17" s="55">
        <v>5083.8</v>
      </c>
      <c r="L17" s="55">
        <v>5083.8</v>
      </c>
    </row>
    <row r="18" spans="2:12">
      <c r="B18" s="56"/>
      <c r="C18" s="56"/>
      <c r="D18" s="56"/>
      <c r="E18" s="55"/>
      <c r="F18" s="55"/>
      <c r="G18" s="107" t="s">
        <v>206</v>
      </c>
      <c r="H18" s="55">
        <v>139</v>
      </c>
      <c r="I18" s="55">
        <v>160</v>
      </c>
      <c r="J18" s="55">
        <v>160</v>
      </c>
      <c r="K18" s="55">
        <v>160</v>
      </c>
      <c r="L18" s="55">
        <v>160</v>
      </c>
    </row>
    <row r="19" spans="2:12">
      <c r="B19" s="56"/>
      <c r="C19" s="56"/>
      <c r="D19" s="56"/>
      <c r="E19" s="55"/>
      <c r="F19" s="55"/>
      <c r="G19" s="107" t="s">
        <v>207</v>
      </c>
      <c r="H19" s="55">
        <v>2007.7</v>
      </c>
      <c r="I19" s="55">
        <v>1364.1</v>
      </c>
      <c r="J19" s="55">
        <v>1364.1</v>
      </c>
      <c r="K19" s="55">
        <v>1364.1</v>
      </c>
      <c r="L19" s="55">
        <v>1364.1</v>
      </c>
    </row>
    <row r="20" spans="2:12">
      <c r="B20" s="56"/>
      <c r="C20" s="56"/>
      <c r="D20" s="56"/>
      <c r="E20" s="55"/>
      <c r="F20" s="55"/>
      <c r="G20" s="107" t="s">
        <v>208</v>
      </c>
      <c r="H20" s="55">
        <v>1099.7</v>
      </c>
      <c r="I20" s="55">
        <v>1360</v>
      </c>
      <c r="J20" s="55">
        <v>6154.7</v>
      </c>
      <c r="K20" s="55">
        <v>6154.7</v>
      </c>
      <c r="L20" s="55">
        <v>6154.7</v>
      </c>
    </row>
    <row r="21" spans="2:12">
      <c r="B21" s="56"/>
      <c r="C21" s="56"/>
      <c r="D21" s="56"/>
      <c r="E21" s="55"/>
      <c r="F21" s="55"/>
      <c r="G21" s="107" t="s">
        <v>209</v>
      </c>
      <c r="H21" s="55">
        <v>3321</v>
      </c>
      <c r="I21" s="55">
        <v>3256</v>
      </c>
      <c r="J21" s="55">
        <v>3304</v>
      </c>
      <c r="K21" s="55">
        <v>3304</v>
      </c>
      <c r="L21" s="55">
        <v>3304</v>
      </c>
    </row>
    <row r="22" spans="2:12" ht="25.5">
      <c r="B22" s="56"/>
      <c r="C22" s="56"/>
      <c r="D22" s="56"/>
      <c r="E22" s="55"/>
      <c r="F22" s="55"/>
      <c r="G22" s="107" t="s">
        <v>210</v>
      </c>
      <c r="H22" s="55">
        <v>236</v>
      </c>
      <c r="I22" s="55">
        <v>246</v>
      </c>
      <c r="J22" s="55">
        <v>258</v>
      </c>
      <c r="K22" s="55">
        <v>258</v>
      </c>
      <c r="L22" s="55">
        <v>258</v>
      </c>
    </row>
    <row r="23" spans="2:12">
      <c r="B23" s="56"/>
      <c r="C23" s="56"/>
      <c r="D23" s="56"/>
      <c r="E23" s="55"/>
      <c r="F23" s="55"/>
      <c r="G23" s="107" t="s">
        <v>211</v>
      </c>
      <c r="H23" s="55">
        <v>0</v>
      </c>
      <c r="I23" s="55">
        <v>200</v>
      </c>
      <c r="J23" s="55">
        <v>200</v>
      </c>
      <c r="K23" s="55">
        <v>200</v>
      </c>
      <c r="L23" s="55">
        <v>200</v>
      </c>
    </row>
    <row r="24" spans="2:12">
      <c r="B24" s="56"/>
      <c r="C24" s="56"/>
      <c r="D24" s="56"/>
      <c r="E24" s="55"/>
      <c r="F24" s="55"/>
      <c r="G24" s="107" t="s">
        <v>212</v>
      </c>
      <c r="H24" s="55">
        <v>2040</v>
      </c>
      <c r="I24" s="55">
        <v>8280</v>
      </c>
      <c r="J24" s="55">
        <v>8280</v>
      </c>
      <c r="K24" s="55">
        <v>8280</v>
      </c>
      <c r="L24" s="55">
        <v>8280</v>
      </c>
    </row>
    <row r="25" spans="2:12">
      <c r="B25" s="56"/>
      <c r="C25" s="56"/>
      <c r="D25" s="56"/>
      <c r="E25" s="55"/>
      <c r="F25" s="55"/>
      <c r="G25" s="107" t="s">
        <v>213</v>
      </c>
      <c r="H25" s="55">
        <v>292.10000000000002</v>
      </c>
      <c r="I25" s="55">
        <v>300</v>
      </c>
      <c r="J25" s="55">
        <v>300</v>
      </c>
      <c r="K25" s="55">
        <v>300</v>
      </c>
      <c r="L25" s="55">
        <v>300</v>
      </c>
    </row>
    <row r="26" spans="2:12">
      <c r="B26" s="56"/>
      <c r="C26" s="56"/>
      <c r="D26" s="56"/>
      <c r="E26" s="55"/>
      <c r="F26" s="55"/>
      <c r="G26" s="107" t="s">
        <v>214</v>
      </c>
      <c r="H26" s="55">
        <v>100</v>
      </c>
      <c r="I26" s="55">
        <v>100</v>
      </c>
      <c r="J26" s="55">
        <v>820</v>
      </c>
      <c r="K26" s="55">
        <v>820</v>
      </c>
      <c r="L26" s="55">
        <v>820</v>
      </c>
    </row>
    <row r="27" spans="2:12">
      <c r="B27" s="56"/>
      <c r="C27" s="56"/>
      <c r="D27" s="56"/>
      <c r="E27" s="55"/>
      <c r="F27" s="55"/>
      <c r="G27" s="107" t="s">
        <v>215</v>
      </c>
      <c r="H27" s="55">
        <v>326.3</v>
      </c>
      <c r="I27" s="55">
        <v>429.7</v>
      </c>
      <c r="J27" s="55">
        <v>429.7</v>
      </c>
      <c r="K27" s="55">
        <v>429.7</v>
      </c>
      <c r="L27" s="55">
        <v>429.7</v>
      </c>
    </row>
    <row r="28" spans="2:12" ht="25.5">
      <c r="B28" s="56"/>
      <c r="C28" s="56"/>
      <c r="D28" s="56"/>
      <c r="E28" s="55"/>
      <c r="F28" s="55"/>
      <c r="G28" s="107" t="s">
        <v>216</v>
      </c>
      <c r="H28" s="55">
        <v>1190</v>
      </c>
      <c r="I28" s="55">
        <v>1795.1</v>
      </c>
      <c r="J28" s="55">
        <v>1606.2</v>
      </c>
      <c r="K28" s="55">
        <v>1606.2</v>
      </c>
      <c r="L28" s="55">
        <v>1606.2</v>
      </c>
    </row>
    <row r="29" spans="2:12" ht="25.5">
      <c r="B29" s="56"/>
      <c r="C29" s="56"/>
      <c r="D29" s="56"/>
      <c r="E29" s="55"/>
      <c r="F29" s="55"/>
      <c r="G29" s="107" t="s">
        <v>217</v>
      </c>
      <c r="H29" s="55">
        <v>1061.5</v>
      </c>
      <c r="I29" s="55">
        <v>1061.7</v>
      </c>
      <c r="J29" s="55">
        <v>1061.7</v>
      </c>
      <c r="K29" s="55">
        <v>1061.7</v>
      </c>
      <c r="L29" s="55">
        <v>1061.7</v>
      </c>
    </row>
    <row r="30" spans="2:12">
      <c r="B30" s="56"/>
      <c r="C30" s="56"/>
      <c r="D30" s="56"/>
      <c r="E30" s="55"/>
      <c r="F30" s="55"/>
      <c r="G30" s="107" t="s">
        <v>218</v>
      </c>
      <c r="H30" s="55">
        <v>1137.3</v>
      </c>
      <c r="I30" s="55">
        <v>1149.9000000000001</v>
      </c>
      <c r="J30" s="55">
        <v>1221.9000000000001</v>
      </c>
      <c r="K30" s="55">
        <v>1221.9000000000001</v>
      </c>
      <c r="L30" s="55">
        <v>1221.9000000000001</v>
      </c>
    </row>
    <row r="31" spans="2:12">
      <c r="B31" s="56"/>
      <c r="C31" s="56"/>
      <c r="D31" s="56"/>
      <c r="E31" s="55"/>
      <c r="F31" s="55"/>
      <c r="G31" s="107" t="s">
        <v>219</v>
      </c>
      <c r="H31" s="55">
        <v>3465.1</v>
      </c>
      <c r="I31" s="55">
        <v>3979.4</v>
      </c>
      <c r="J31" s="55">
        <v>4019.8</v>
      </c>
      <c r="K31" s="55">
        <v>4019.8</v>
      </c>
      <c r="L31" s="55">
        <v>4019.8</v>
      </c>
    </row>
    <row r="32" spans="2:12">
      <c r="B32" s="56"/>
      <c r="C32" s="56"/>
      <c r="D32" s="56"/>
      <c r="E32" s="55"/>
      <c r="F32" s="55"/>
      <c r="G32" s="107" t="s">
        <v>220</v>
      </c>
      <c r="H32" s="55">
        <v>301.2</v>
      </c>
      <c r="I32" s="55">
        <v>300.89999999999998</v>
      </c>
      <c r="J32" s="55">
        <v>582.4</v>
      </c>
      <c r="K32" s="55">
        <v>582.4</v>
      </c>
      <c r="L32" s="55">
        <v>582.4</v>
      </c>
    </row>
    <row r="33" spans="1:14">
      <c r="B33" s="56"/>
      <c r="C33" s="56"/>
      <c r="D33" s="56"/>
      <c r="E33" s="55"/>
      <c r="F33" s="55"/>
      <c r="G33" s="107" t="s">
        <v>221</v>
      </c>
      <c r="H33" s="55">
        <v>30000</v>
      </c>
      <c r="I33" s="55">
        <v>30000</v>
      </c>
      <c r="J33" s="55">
        <v>30000</v>
      </c>
      <c r="K33" s="55">
        <v>30000</v>
      </c>
      <c r="L33" s="55">
        <v>30000</v>
      </c>
    </row>
    <row r="34" spans="1:14" ht="38.25">
      <c r="B34" s="56"/>
      <c r="C34" s="56"/>
      <c r="D34" s="56"/>
      <c r="E34" s="55"/>
      <c r="F34" s="55"/>
      <c r="G34" s="107" t="s">
        <v>222</v>
      </c>
      <c r="H34" s="55">
        <v>633.5</v>
      </c>
      <c r="I34" s="55">
        <v>152</v>
      </c>
      <c r="J34" s="55">
        <v>269.60000000000002</v>
      </c>
      <c r="K34" s="55">
        <v>269.60000000000002</v>
      </c>
      <c r="L34" s="55">
        <v>269.60000000000002</v>
      </c>
    </row>
    <row r="35" spans="1:14" ht="38.25" customHeight="1">
      <c r="B35" s="56"/>
      <c r="C35" s="56"/>
      <c r="D35" s="56"/>
      <c r="E35" s="55"/>
      <c r="F35" s="55"/>
      <c r="G35" s="62" t="s">
        <v>224</v>
      </c>
      <c r="H35" s="55">
        <v>3760</v>
      </c>
      <c r="I35" s="55">
        <v>0</v>
      </c>
      <c r="J35" s="55">
        <v>0</v>
      </c>
      <c r="K35" s="55">
        <v>0</v>
      </c>
      <c r="L35" s="55">
        <v>0</v>
      </c>
    </row>
    <row r="36" spans="1:14" ht="38.25" customHeight="1">
      <c r="B36" s="56">
        <v>1</v>
      </c>
      <c r="C36" s="56">
        <v>1</v>
      </c>
      <c r="D36" s="56">
        <v>1</v>
      </c>
      <c r="E36" s="55">
        <v>1051</v>
      </c>
      <c r="F36" s="55">
        <v>31001</v>
      </c>
      <c r="G36" s="56" t="s">
        <v>185</v>
      </c>
      <c r="H36" s="55">
        <v>9044.2000000000007</v>
      </c>
      <c r="I36" s="55">
        <v>3290</v>
      </c>
      <c r="J36" s="55">
        <v>5905</v>
      </c>
      <c r="K36" s="55">
        <v>5905</v>
      </c>
      <c r="L36" s="55">
        <v>5905</v>
      </c>
    </row>
    <row r="37" spans="1:14">
      <c r="B37" s="56"/>
      <c r="C37" s="56"/>
      <c r="D37" s="56"/>
      <c r="E37" s="55"/>
      <c r="F37" s="55"/>
      <c r="G37" s="61" t="s">
        <v>161</v>
      </c>
      <c r="H37" s="55"/>
      <c r="I37" s="55"/>
      <c r="J37" s="55"/>
      <c r="K37" s="55"/>
      <c r="L37" s="55"/>
    </row>
    <row r="38" spans="1:14">
      <c r="B38" s="56"/>
      <c r="C38" s="56"/>
      <c r="D38" s="56"/>
      <c r="E38" s="55"/>
      <c r="F38" s="55"/>
      <c r="G38" s="62" t="str">
        <f>'Հ3 Մաս 4'!C28</f>
        <v>ՀՀ Վայոց ձորի մարզպետի աշխատակազմ</v>
      </c>
      <c r="H38" s="55"/>
      <c r="I38" s="55"/>
      <c r="J38" s="55"/>
      <c r="K38" s="55"/>
      <c r="L38" s="55"/>
    </row>
    <row r="39" spans="1:14" ht="38.25">
      <c r="B39" s="56"/>
      <c r="C39" s="56"/>
      <c r="D39" s="56"/>
      <c r="E39" s="55"/>
      <c r="F39" s="55"/>
      <c r="G39" s="61" t="s">
        <v>159</v>
      </c>
      <c r="H39" s="55"/>
      <c r="I39" s="55"/>
      <c r="J39" s="55"/>
      <c r="K39" s="55"/>
      <c r="L39" s="55"/>
    </row>
    <row r="40" spans="1:14">
      <c r="B40" s="56"/>
      <c r="C40" s="56"/>
      <c r="D40" s="56"/>
      <c r="E40" s="55"/>
      <c r="F40" s="55"/>
      <c r="G40" s="108" t="s">
        <v>223</v>
      </c>
      <c r="H40" s="55">
        <v>9044.2000000000007</v>
      </c>
      <c r="I40" s="55">
        <v>3290</v>
      </c>
      <c r="J40" s="55">
        <v>5905</v>
      </c>
      <c r="K40" s="55">
        <v>5905</v>
      </c>
      <c r="L40" s="55">
        <v>5905</v>
      </c>
    </row>
    <row r="41" spans="1:14">
      <c r="B41" s="56"/>
      <c r="C41" s="56"/>
      <c r="D41" s="56"/>
      <c r="E41" s="55"/>
      <c r="F41" s="55"/>
      <c r="G41" s="61" t="s">
        <v>32</v>
      </c>
      <c r="H41" s="55"/>
      <c r="I41" s="55"/>
      <c r="J41" s="55"/>
      <c r="K41" s="55"/>
      <c r="L41" s="55"/>
    </row>
    <row r="42" spans="1:14">
      <c r="B42" s="79" t="s">
        <v>51</v>
      </c>
      <c r="C42" s="79" t="s">
        <v>51</v>
      </c>
      <c r="D42" s="79" t="s">
        <v>51</v>
      </c>
      <c r="E42" s="79" t="s">
        <v>51</v>
      </c>
      <c r="F42" s="79" t="s">
        <v>51</v>
      </c>
      <c r="G42" s="82" t="s">
        <v>60</v>
      </c>
      <c r="H42" s="80">
        <v>461723.4</v>
      </c>
      <c r="I42" s="88">
        <v>463179.4</v>
      </c>
      <c r="J42" s="117">
        <v>432491.6</v>
      </c>
      <c r="K42" s="93">
        <v>436389</v>
      </c>
      <c r="L42" s="93">
        <v>439240.5</v>
      </c>
      <c r="N42" s="120"/>
    </row>
    <row r="43" spans="1:14">
      <c r="A43" s="2"/>
    </row>
    <row r="44" spans="1:14">
      <c r="G44" s="109"/>
    </row>
    <row r="46" spans="1:14">
      <c r="E46" s="84"/>
    </row>
  </sheetData>
  <mergeCells count="8">
    <mergeCell ref="B3:D3"/>
    <mergeCell ref="H3:H4"/>
    <mergeCell ref="I3:I4"/>
    <mergeCell ref="L3:L4"/>
    <mergeCell ref="K3:K4"/>
    <mergeCell ref="J3:J4"/>
    <mergeCell ref="E3:F3"/>
    <mergeCell ref="G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>
      <selection activeCell="R8" sqref="R8"/>
    </sheetView>
  </sheetViews>
  <sheetFormatPr defaultRowHeight="15"/>
  <cols>
    <col min="1" max="1" width="11.28515625" customWidth="1"/>
    <col min="2" max="2" width="10.5703125" customWidth="1"/>
    <col min="3" max="3" width="11.42578125" customWidth="1"/>
    <col min="4" max="4" width="23.5703125" customWidth="1"/>
    <col min="5" max="5" width="10.28515625" customWidth="1"/>
    <col min="6" max="6" width="10.42578125" customWidth="1"/>
    <col min="7" max="7" width="7.28515625" customWidth="1"/>
    <col min="8" max="8" width="7.7109375" customWidth="1"/>
    <col min="9" max="9" width="8.85546875" customWidth="1"/>
    <col min="10" max="10" width="10" customWidth="1"/>
    <col min="11" max="11" width="4.85546875" customWidth="1"/>
    <col min="12" max="12" width="4.7109375" customWidth="1"/>
    <col min="13" max="13" width="9.140625" customWidth="1"/>
    <col min="14" max="14" width="9.5703125" customWidth="1"/>
    <col min="15" max="15" width="5.85546875" customWidth="1"/>
    <col min="16" max="16" width="5.28515625" customWidth="1"/>
    <col min="17" max="17" width="14.28515625" customWidth="1"/>
    <col min="18" max="18" width="11.7109375" customWidth="1"/>
    <col min="19" max="19" width="5.42578125" customWidth="1"/>
    <col min="20" max="20" width="5" customWidth="1"/>
    <col min="22" max="22" width="11.5703125" customWidth="1"/>
    <col min="23" max="24" width="5.5703125" customWidth="1"/>
  </cols>
  <sheetData>
    <row r="1" spans="1:24">
      <c r="A1" s="5" t="s">
        <v>58</v>
      </c>
    </row>
    <row r="2" spans="1:24" ht="14.25" customHeight="1"/>
    <row r="3" spans="1:24">
      <c r="B3" s="160" t="s">
        <v>27</v>
      </c>
      <c r="C3" s="160"/>
      <c r="D3" s="160" t="s">
        <v>56</v>
      </c>
      <c r="E3" s="160" t="s">
        <v>152</v>
      </c>
      <c r="F3" s="160"/>
      <c r="G3" s="160"/>
      <c r="H3" s="160"/>
      <c r="I3" s="160" t="s">
        <v>153</v>
      </c>
      <c r="J3" s="160"/>
      <c r="K3" s="160"/>
      <c r="L3" s="160"/>
      <c r="M3" s="160" t="s">
        <v>156</v>
      </c>
      <c r="N3" s="160"/>
      <c r="O3" s="160"/>
      <c r="P3" s="160"/>
      <c r="Q3" s="160" t="s">
        <v>154</v>
      </c>
      <c r="R3" s="160"/>
      <c r="S3" s="160"/>
      <c r="T3" s="160"/>
      <c r="U3" s="160" t="s">
        <v>155</v>
      </c>
      <c r="V3" s="160"/>
      <c r="W3" s="160"/>
      <c r="X3" s="160"/>
    </row>
    <row r="4" spans="1:24" ht="126" customHeight="1">
      <c r="B4" s="15" t="s">
        <v>6</v>
      </c>
      <c r="C4" s="15" t="s">
        <v>41</v>
      </c>
      <c r="D4" s="160"/>
      <c r="E4" s="17" t="s">
        <v>31</v>
      </c>
      <c r="F4" s="58" t="s">
        <v>225</v>
      </c>
      <c r="G4" s="58" t="s">
        <v>40</v>
      </c>
      <c r="H4" s="58" t="s">
        <v>33</v>
      </c>
      <c r="I4" s="17" t="s">
        <v>31</v>
      </c>
      <c r="J4" s="58" t="s">
        <v>225</v>
      </c>
      <c r="K4" s="58" t="s">
        <v>40</v>
      </c>
      <c r="L4" s="58" t="s">
        <v>33</v>
      </c>
      <c r="M4" s="17" t="s">
        <v>31</v>
      </c>
      <c r="N4" s="58" t="s">
        <v>225</v>
      </c>
      <c r="O4" s="58" t="s">
        <v>40</v>
      </c>
      <c r="P4" s="58" t="s">
        <v>33</v>
      </c>
      <c r="Q4" s="17" t="s">
        <v>31</v>
      </c>
      <c r="R4" s="58" t="s">
        <v>225</v>
      </c>
      <c r="S4" s="58" t="s">
        <v>40</v>
      </c>
      <c r="T4" s="58" t="s">
        <v>33</v>
      </c>
      <c r="U4" s="17" t="s">
        <v>31</v>
      </c>
      <c r="V4" s="58" t="s">
        <v>225</v>
      </c>
      <c r="W4" s="58" t="s">
        <v>40</v>
      </c>
      <c r="X4" s="58" t="s">
        <v>33</v>
      </c>
    </row>
    <row r="5" spans="1:24" ht="54.75" customHeight="1">
      <c r="B5" s="110">
        <f>'Հ3 Մաս 4'!B6</f>
        <v>1051</v>
      </c>
      <c r="C5" s="55">
        <f>'Հ3 Մաս 4'!C11</f>
        <v>11001</v>
      </c>
      <c r="D5" s="55" t="str">
        <f>'Հ3 Մաս 4'!C12</f>
        <v>ՀՀ Վայոց ձորի մարզպետի աշխատակազմի կողմից տարածքային պետական կառավարման ապահովում</v>
      </c>
      <c r="E5" s="59">
        <f>F5+G5+H5</f>
        <v>452679.2</v>
      </c>
      <c r="F5" s="56">
        <f>'Հ3 Մաս 4'!D20</f>
        <v>452679.2</v>
      </c>
      <c r="G5" s="56"/>
      <c r="H5" s="56"/>
      <c r="I5" s="59">
        <f>J5+K5+L5</f>
        <v>459889.4</v>
      </c>
      <c r="J5" s="56">
        <f>'Հ3 Մաս 4'!E20</f>
        <v>459889.4</v>
      </c>
      <c r="K5" s="56"/>
      <c r="L5" s="56"/>
      <c r="M5" s="59">
        <f>N5+O5+P5</f>
        <v>426586.6</v>
      </c>
      <c r="N5" s="56">
        <f>'Հ3 Մաս 4'!F20</f>
        <v>426586.6</v>
      </c>
      <c r="O5" s="56"/>
      <c r="P5" s="56"/>
      <c r="Q5" s="59">
        <f>R5+S5+T5</f>
        <v>430484</v>
      </c>
      <c r="R5" s="118">
        <f>'Հ3 Մաս 4'!G20</f>
        <v>430484</v>
      </c>
      <c r="S5" s="56"/>
      <c r="T5" s="56"/>
      <c r="U5" s="59">
        <f>V5+W5+X5</f>
        <v>433335.5</v>
      </c>
      <c r="V5" s="56">
        <f>'Հ3 Մաս 4'!H20</f>
        <v>433335.5</v>
      </c>
      <c r="W5" s="56"/>
      <c r="X5" s="56"/>
    </row>
    <row r="6" spans="1:24" ht="64.5" customHeight="1">
      <c r="B6" s="55">
        <v>1051</v>
      </c>
      <c r="C6" s="55">
        <v>31001</v>
      </c>
      <c r="D6" s="55" t="str">
        <f>'Հ3 Մաս 4'!C25</f>
        <v>ՀՀ Վայոց ձորի մարզպետի աշխատակազմի  տեխնիկական հագեցվածության բարելավում</v>
      </c>
      <c r="E6" s="59">
        <f t="shared" ref="E6:E7" si="0">F6+G6+H6</f>
        <v>9044.2000000000007</v>
      </c>
      <c r="F6" s="56">
        <f>'Հ3 Մաս 4'!D33</f>
        <v>9044.2000000000007</v>
      </c>
      <c r="G6" s="56"/>
      <c r="H6" s="56"/>
      <c r="I6" s="59">
        <f t="shared" ref="I6:I7" si="1">J6+K6+L6</f>
        <v>3290</v>
      </c>
      <c r="J6" s="56">
        <f>'Հ3 Մաս 4'!E33</f>
        <v>3290</v>
      </c>
      <c r="K6" s="56"/>
      <c r="L6" s="56"/>
      <c r="M6" s="59">
        <f t="shared" ref="M6:M7" si="2">N6+O6+P6</f>
        <v>5905</v>
      </c>
      <c r="N6" s="56">
        <f>'Հ3 Մաս 4'!F33</f>
        <v>5905</v>
      </c>
      <c r="O6" s="56"/>
      <c r="P6" s="56"/>
      <c r="Q6" s="59">
        <f t="shared" ref="Q6:Q7" si="3">R6+S6+T6</f>
        <v>5905</v>
      </c>
      <c r="R6" s="118">
        <f>'Հ3 Մաս 4'!G33</f>
        <v>5905</v>
      </c>
      <c r="S6" s="56"/>
      <c r="T6" s="56"/>
      <c r="U6" s="59">
        <f t="shared" ref="U6:U7" si="4">V6+W6+X6</f>
        <v>5905</v>
      </c>
      <c r="V6" s="56">
        <f>'Հ3 Մաս 4'!H33</f>
        <v>5905</v>
      </c>
      <c r="W6" s="56"/>
      <c r="X6" s="56"/>
    </row>
    <row r="7" spans="1:24">
      <c r="B7" s="55"/>
      <c r="C7" s="55"/>
      <c r="D7" s="55"/>
      <c r="E7" s="59">
        <f t="shared" si="0"/>
        <v>0</v>
      </c>
      <c r="F7" s="56"/>
      <c r="G7" s="56"/>
      <c r="H7" s="56"/>
      <c r="I7" s="59">
        <f t="shared" si="1"/>
        <v>0</v>
      </c>
      <c r="J7" s="56"/>
      <c r="K7" s="56"/>
      <c r="L7" s="56"/>
      <c r="M7" s="59">
        <f t="shared" si="2"/>
        <v>0</v>
      </c>
      <c r="N7" s="56"/>
      <c r="O7" s="56"/>
      <c r="P7" s="56"/>
      <c r="Q7" s="59">
        <f t="shared" si="3"/>
        <v>0</v>
      </c>
      <c r="R7" s="56"/>
      <c r="S7" s="56"/>
      <c r="T7" s="56"/>
      <c r="U7" s="59">
        <f t="shared" si="4"/>
        <v>0</v>
      </c>
      <c r="V7" s="56"/>
      <c r="W7" s="56"/>
      <c r="X7" s="56"/>
    </row>
    <row r="8" spans="1:24" ht="15" customHeight="1">
      <c r="B8" s="163" t="s">
        <v>59</v>
      </c>
      <c r="C8" s="164"/>
      <c r="D8" s="165"/>
      <c r="E8" s="43">
        <f>SUM(E5:E7)</f>
        <v>461723.4</v>
      </c>
      <c r="F8" s="43">
        <f t="shared" ref="F8:X8" si="5">SUM(F5:F7)</f>
        <v>461723.4</v>
      </c>
      <c r="G8" s="43">
        <f t="shared" si="5"/>
        <v>0</v>
      </c>
      <c r="H8" s="43">
        <f t="shared" si="5"/>
        <v>0</v>
      </c>
      <c r="I8" s="43">
        <f t="shared" si="5"/>
        <v>463179.4</v>
      </c>
      <c r="J8" s="43">
        <f t="shared" si="5"/>
        <v>463179.4</v>
      </c>
      <c r="K8" s="43">
        <f t="shared" si="5"/>
        <v>0</v>
      </c>
      <c r="L8" s="43">
        <f t="shared" si="5"/>
        <v>0</v>
      </c>
      <c r="M8" s="43">
        <f t="shared" si="5"/>
        <v>432491.6</v>
      </c>
      <c r="N8" s="43">
        <f t="shared" si="5"/>
        <v>432491.6</v>
      </c>
      <c r="O8" s="43">
        <f t="shared" si="5"/>
        <v>0</v>
      </c>
      <c r="P8" s="43">
        <f t="shared" si="5"/>
        <v>0</v>
      </c>
      <c r="Q8" s="117">
        <f t="shared" si="5"/>
        <v>436389</v>
      </c>
      <c r="R8" s="117">
        <f t="shared" si="5"/>
        <v>436389</v>
      </c>
      <c r="S8" s="43">
        <f t="shared" si="5"/>
        <v>0</v>
      </c>
      <c r="T8" s="43">
        <f t="shared" si="5"/>
        <v>0</v>
      </c>
      <c r="U8" s="43">
        <f t="shared" si="5"/>
        <v>439240.5</v>
      </c>
      <c r="V8" s="43">
        <f t="shared" si="5"/>
        <v>439240.5</v>
      </c>
      <c r="W8" s="43">
        <f t="shared" si="5"/>
        <v>0</v>
      </c>
      <c r="X8" s="43">
        <f t="shared" si="5"/>
        <v>0</v>
      </c>
    </row>
    <row r="10" spans="1:24">
      <c r="B10" s="4"/>
    </row>
    <row r="11" spans="1:24" s="3" customFormat="1"/>
    <row r="12" spans="1:24" ht="27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mergeCells count="8">
    <mergeCell ref="B8:D8"/>
    <mergeCell ref="M3:P3"/>
    <mergeCell ref="Q3:T3"/>
    <mergeCell ref="U3:X3"/>
    <mergeCell ref="B3:C3"/>
    <mergeCell ref="D3:D4"/>
    <mergeCell ref="E3:H3"/>
    <mergeCell ref="I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F9" sqref="F9"/>
    </sheetView>
  </sheetViews>
  <sheetFormatPr defaultRowHeight="15"/>
  <cols>
    <col min="1" max="1" width="4.85546875" customWidth="1"/>
    <col min="2" max="2" width="92.7109375" customWidth="1"/>
    <col min="3" max="3" width="11.7109375" customWidth="1"/>
    <col min="4" max="4" width="12.28515625" customWidth="1"/>
    <col min="5" max="5" width="12.7109375" customWidth="1"/>
    <col min="6" max="6" width="12.5703125" customWidth="1"/>
    <col min="7" max="7" width="8.42578125" customWidth="1"/>
    <col min="12" max="12" width="21" customWidth="1"/>
    <col min="17" max="17" width="0" hidden="1" customWidth="1"/>
  </cols>
  <sheetData>
    <row r="1" spans="1:12" ht="30" customHeight="1">
      <c r="A1" s="5" t="s">
        <v>61</v>
      </c>
      <c r="B1" s="2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7" customFormat="1" ht="15.75" customHeight="1"/>
    <row r="3" spans="1:12" ht="38.25" customHeight="1">
      <c r="A3" s="166" t="s">
        <v>141</v>
      </c>
      <c r="B3" s="166"/>
      <c r="C3" s="166"/>
      <c r="D3" s="166"/>
      <c r="E3" s="166"/>
      <c r="F3" s="166"/>
    </row>
    <row r="4" spans="1:12">
      <c r="C4" s="64"/>
      <c r="D4" s="64"/>
      <c r="E4" s="64"/>
      <c r="F4" s="64" t="s">
        <v>35</v>
      </c>
    </row>
    <row r="5" spans="1:12" ht="16.5">
      <c r="B5" s="71"/>
      <c r="C5" s="67" t="s">
        <v>36</v>
      </c>
      <c r="D5" s="65" t="s">
        <v>37</v>
      </c>
      <c r="E5" s="65" t="s">
        <v>38</v>
      </c>
      <c r="F5" s="65" t="s">
        <v>147</v>
      </c>
    </row>
    <row r="6" spans="1:12" ht="27">
      <c r="B6" s="68" t="s">
        <v>142</v>
      </c>
      <c r="C6" s="65" t="s">
        <v>34</v>
      </c>
      <c r="D6" s="66">
        <v>463179.4</v>
      </c>
      <c r="E6" s="66">
        <v>463179.4</v>
      </c>
      <c r="F6" s="66">
        <v>463179.4</v>
      </c>
    </row>
    <row r="7" spans="1:12" s="8" customFormat="1" ht="27">
      <c r="B7" s="69" t="s">
        <v>143</v>
      </c>
      <c r="C7" s="66">
        <f>Հ5!I8</f>
        <v>463179.4</v>
      </c>
      <c r="D7" s="63" t="s">
        <v>34</v>
      </c>
      <c r="E7" s="63" t="s">
        <v>34</v>
      </c>
      <c r="F7" s="63" t="s">
        <v>34</v>
      </c>
    </row>
    <row r="8" spans="1:12" ht="27">
      <c r="B8" s="69" t="s">
        <v>144</v>
      </c>
      <c r="C8" s="65" t="s">
        <v>34</v>
      </c>
      <c r="D8" s="65">
        <f t="shared" ref="D8:F8" si="0">D9+D10+D11</f>
        <v>432491.6</v>
      </c>
      <c r="E8" s="65">
        <f t="shared" si="0"/>
        <v>436389</v>
      </c>
      <c r="F8" s="65">
        <f t="shared" si="0"/>
        <v>439240.5</v>
      </c>
    </row>
    <row r="9" spans="1:12" ht="27">
      <c r="B9" s="70" t="s">
        <v>167</v>
      </c>
      <c r="C9" s="65" t="s">
        <v>34</v>
      </c>
      <c r="D9" s="66">
        <f>Հ5!M8</f>
        <v>432491.6</v>
      </c>
      <c r="E9" s="66">
        <f>Հ5!R8</f>
        <v>436389</v>
      </c>
      <c r="F9" s="66">
        <f>Հ5!U8</f>
        <v>439240.5</v>
      </c>
    </row>
    <row r="10" spans="1:12" s="8" customFormat="1">
      <c r="B10" s="70" t="s">
        <v>42</v>
      </c>
      <c r="C10" s="65" t="s">
        <v>34</v>
      </c>
      <c r="D10" s="66"/>
      <c r="E10" s="66"/>
      <c r="F10" s="66"/>
    </row>
    <row r="11" spans="1:12">
      <c r="B11" s="70" t="s">
        <v>43</v>
      </c>
      <c r="C11" s="65" t="s">
        <v>34</v>
      </c>
      <c r="D11" s="66"/>
      <c r="E11" s="66"/>
      <c r="F11" s="66"/>
    </row>
    <row r="12" spans="1:12">
      <c r="B12" s="69" t="s">
        <v>145</v>
      </c>
      <c r="C12" s="65" t="s">
        <v>34</v>
      </c>
      <c r="D12" s="65">
        <f>D8-C7</f>
        <v>-30687.800000000047</v>
      </c>
      <c r="E12" s="65">
        <f>E8-C7</f>
        <v>-26790.400000000023</v>
      </c>
      <c r="F12" s="65">
        <f>F8-C7</f>
        <v>-23938.900000000023</v>
      </c>
    </row>
    <row r="13" spans="1:12" ht="27">
      <c r="B13" s="69" t="s">
        <v>146</v>
      </c>
      <c r="C13" s="65" t="s">
        <v>34</v>
      </c>
      <c r="D13" s="65">
        <f t="shared" ref="D13:F13" si="1">D8-D6</f>
        <v>-30687.800000000047</v>
      </c>
      <c r="E13" s="65">
        <f t="shared" si="1"/>
        <v>-26790.400000000023</v>
      </c>
      <c r="F13" s="65">
        <f t="shared" si="1"/>
        <v>-23938.900000000023</v>
      </c>
    </row>
    <row r="14" spans="1:12" ht="45.75" customHeight="1"/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I26" sqref="I26"/>
    </sheetView>
  </sheetViews>
  <sheetFormatPr defaultRowHeight="15"/>
  <cols>
    <col min="2" max="2" width="16.28515625" customWidth="1"/>
    <col min="3" max="3" width="18.42578125" customWidth="1"/>
    <col min="4" max="4" width="30.7109375" customWidth="1"/>
    <col min="8" max="8" width="36.42578125" customWidth="1"/>
  </cols>
  <sheetData>
    <row r="1" spans="1:15" ht="32.25" customHeight="1">
      <c r="A1" s="166" t="s">
        <v>134</v>
      </c>
      <c r="B1" s="166"/>
      <c r="C1" s="166"/>
      <c r="D1" s="166"/>
      <c r="E1" s="166"/>
      <c r="F1" s="166"/>
      <c r="G1" s="166"/>
      <c r="H1" s="166"/>
      <c r="I1" s="5"/>
      <c r="J1" s="5"/>
      <c r="K1" s="5"/>
      <c r="L1" s="5"/>
      <c r="M1" s="5"/>
      <c r="N1" s="5"/>
      <c r="O1" s="5"/>
    </row>
    <row r="2" spans="1:15" ht="17.25" customHeight="1"/>
    <row r="3" spans="1:15">
      <c r="B3" s="168" t="s">
        <v>135</v>
      </c>
      <c r="C3" s="168"/>
      <c r="D3" s="169"/>
      <c r="E3" s="169"/>
      <c r="F3" s="169"/>
      <c r="G3" s="169"/>
      <c r="H3" s="169"/>
    </row>
    <row r="4" spans="1:15">
      <c r="B4" s="168" t="s">
        <v>136</v>
      </c>
      <c r="C4" s="168"/>
      <c r="D4" s="169"/>
      <c r="E4" s="169"/>
      <c r="F4" s="169"/>
      <c r="G4" s="169"/>
      <c r="H4" s="169"/>
    </row>
    <row r="5" spans="1:15">
      <c r="B5" s="168" t="s">
        <v>137</v>
      </c>
      <c r="C5" s="168"/>
      <c r="D5" s="169"/>
      <c r="E5" s="169"/>
      <c r="F5" s="169"/>
      <c r="G5" s="169"/>
      <c r="H5" s="169"/>
    </row>
    <row r="6" spans="1:15">
      <c r="B6" s="168" t="s">
        <v>138</v>
      </c>
      <c r="C6" s="168"/>
      <c r="D6" s="169"/>
      <c r="E6" s="169"/>
      <c r="F6" s="169"/>
      <c r="G6" s="169"/>
      <c r="H6" s="169"/>
    </row>
    <row r="9" spans="1:15">
      <c r="A9" s="5" t="s">
        <v>44</v>
      </c>
    </row>
    <row r="10" spans="1:15">
      <c r="B10" s="5"/>
    </row>
    <row r="11" spans="1:15" ht="25.5" customHeight="1">
      <c r="B11" s="160" t="s">
        <v>27</v>
      </c>
      <c r="C11" s="160"/>
      <c r="D11" s="160" t="s">
        <v>45</v>
      </c>
      <c r="E11" s="160" t="s">
        <v>139</v>
      </c>
      <c r="F11" s="160"/>
      <c r="G11" s="160"/>
      <c r="H11" s="160" t="s">
        <v>140</v>
      </c>
    </row>
    <row r="12" spans="1:15" ht="28.5" customHeight="1">
      <c r="B12" s="60" t="s">
        <v>6</v>
      </c>
      <c r="C12" s="60" t="s">
        <v>41</v>
      </c>
      <c r="D12" s="160"/>
      <c r="E12" s="60" t="s">
        <v>22</v>
      </c>
      <c r="F12" s="60" t="s">
        <v>26</v>
      </c>
      <c r="G12" s="60" t="s">
        <v>151</v>
      </c>
      <c r="H12" s="160"/>
    </row>
    <row r="13" spans="1:15">
      <c r="B13" s="55"/>
      <c r="C13" s="55"/>
      <c r="D13" s="55"/>
      <c r="E13" s="56"/>
      <c r="F13" s="56"/>
      <c r="G13" s="56"/>
      <c r="H13" s="56"/>
    </row>
    <row r="14" spans="1:15">
      <c r="B14" s="55"/>
      <c r="C14" s="55"/>
      <c r="D14" s="55"/>
      <c r="E14" s="56"/>
      <c r="F14" s="56"/>
      <c r="G14" s="56"/>
      <c r="H14" s="56"/>
    </row>
    <row r="15" spans="1:15">
      <c r="B15" s="55"/>
      <c r="C15" s="55"/>
      <c r="D15" s="55"/>
      <c r="E15" s="56"/>
      <c r="F15" s="56"/>
      <c r="G15" s="56"/>
      <c r="H15" s="56"/>
    </row>
    <row r="16" spans="1:15">
      <c r="B16" s="167" t="s">
        <v>31</v>
      </c>
      <c r="C16" s="167"/>
      <c r="D16" s="167"/>
      <c r="E16" s="60">
        <f>SUM(E13:E15)</f>
        <v>0</v>
      </c>
      <c r="F16" s="60">
        <f t="shared" ref="F16:G16" si="0">SUM(F13:F15)</f>
        <v>0</v>
      </c>
      <c r="G16" s="60">
        <f t="shared" si="0"/>
        <v>0</v>
      </c>
      <c r="H16" s="60" t="s">
        <v>51</v>
      </c>
    </row>
  </sheetData>
  <mergeCells count="14">
    <mergeCell ref="A1:H1"/>
    <mergeCell ref="B16:D16"/>
    <mergeCell ref="B11:C11"/>
    <mergeCell ref="D11:D12"/>
    <mergeCell ref="E11:G11"/>
    <mergeCell ref="H11:H12"/>
    <mergeCell ref="B3:C3"/>
    <mergeCell ref="B4:C4"/>
    <mergeCell ref="B5:C5"/>
    <mergeCell ref="B6:C6"/>
    <mergeCell ref="D3:H3"/>
    <mergeCell ref="D4:H4"/>
    <mergeCell ref="D5:H5"/>
    <mergeCell ref="D6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L20" sqref="L20"/>
    </sheetView>
  </sheetViews>
  <sheetFormatPr defaultRowHeight="15"/>
  <cols>
    <col min="1" max="1" width="6.140625" customWidth="1"/>
    <col min="2" max="2" width="15.42578125" customWidth="1"/>
    <col min="3" max="3" width="22.140625" customWidth="1"/>
    <col min="4" max="4" width="46.85546875" customWidth="1"/>
    <col min="5" max="5" width="16.85546875" customWidth="1"/>
    <col min="6" max="6" width="18" customWidth="1"/>
    <col min="7" max="7" width="15.85546875" customWidth="1"/>
    <col min="8" max="8" width="15" customWidth="1"/>
    <col min="9" max="9" width="15.85546875" customWidth="1"/>
  </cols>
  <sheetData>
    <row r="1" spans="1:12">
      <c r="A1" s="5" t="s">
        <v>173</v>
      </c>
    </row>
    <row r="2" spans="1: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5.5" customHeight="1">
      <c r="B3" s="170" t="s">
        <v>113</v>
      </c>
      <c r="C3" s="171"/>
      <c r="D3" s="13" t="s">
        <v>5</v>
      </c>
      <c r="E3" s="13" t="s">
        <v>148</v>
      </c>
      <c r="F3" s="13" t="s">
        <v>149</v>
      </c>
      <c r="G3" s="13" t="s">
        <v>46</v>
      </c>
      <c r="H3" s="13" t="s">
        <v>47</v>
      </c>
      <c r="I3" s="13" t="s">
        <v>150</v>
      </c>
    </row>
    <row r="4" spans="1:12" ht="25.5" customHeight="1">
      <c r="B4" s="91"/>
      <c r="C4" s="92"/>
      <c r="D4" s="23" t="s">
        <v>39</v>
      </c>
      <c r="E4" s="90">
        <f>E5+E8</f>
        <v>461723.4</v>
      </c>
      <c r="F4" s="90">
        <f>F5+F8</f>
        <v>463179.4</v>
      </c>
      <c r="G4" s="90">
        <f>G5+G8</f>
        <v>432491.6</v>
      </c>
      <c r="H4" s="90">
        <f>H5+H8</f>
        <v>436389</v>
      </c>
      <c r="I4" s="90">
        <f>I5+I8</f>
        <v>439240.5</v>
      </c>
    </row>
    <row r="5" spans="1:12" ht="25.5">
      <c r="B5" s="89" t="s">
        <v>178</v>
      </c>
      <c r="C5" s="46"/>
      <c r="D5" s="111" t="str">
        <f>'Հ3 Մաս 4'!C6</f>
        <v>ՀՀ Վայոց ձորի մարզում տարածքային պետական կառավարում</v>
      </c>
      <c r="E5" s="90">
        <f>SUM(E7:E7)</f>
        <v>452679.2</v>
      </c>
      <c r="F5" s="90">
        <f>SUM(F7:F7)</f>
        <v>459889.4</v>
      </c>
      <c r="G5" s="90">
        <f>SUM(G7:G7)</f>
        <v>426586.6</v>
      </c>
      <c r="H5" s="90">
        <f>SUM(H7:H7)</f>
        <v>430484</v>
      </c>
      <c r="I5" s="90">
        <f>SUM(I7:I7)</f>
        <v>433335.5</v>
      </c>
    </row>
    <row r="6" spans="1:12" ht="15" customHeight="1">
      <c r="B6" s="49" t="s">
        <v>114</v>
      </c>
      <c r="C6" s="50"/>
      <c r="D6" s="51"/>
      <c r="E6" s="51"/>
      <c r="F6" s="51"/>
      <c r="G6" s="51"/>
      <c r="H6" s="51"/>
      <c r="I6" s="52"/>
    </row>
    <row r="7" spans="1:12" ht="34.5" customHeight="1">
      <c r="B7" s="24"/>
      <c r="C7" s="24" t="s">
        <v>180</v>
      </c>
      <c r="D7" s="112" t="str">
        <f>'Հ3 Մաս 4'!C12</f>
        <v>ՀՀ Վայոց ձորի մարզպետի աշխատակազմի կողմից տարածքային պետական կառավարման ապահովում</v>
      </c>
      <c r="E7" s="112">
        <f>'Հ3 Մաս 4'!D20</f>
        <v>452679.2</v>
      </c>
      <c r="F7" s="112">
        <f>'Հ3 Մաս 4'!E20</f>
        <v>459889.4</v>
      </c>
      <c r="G7" s="112">
        <f>'Հ3 Մաս 4'!F20</f>
        <v>426586.6</v>
      </c>
      <c r="H7" s="112">
        <f>'Հ3 Մաս 4'!G20</f>
        <v>430484</v>
      </c>
      <c r="I7" s="112">
        <f>'Հ3 Մաս 4'!H20</f>
        <v>433335.5</v>
      </c>
    </row>
    <row r="8" spans="1:12" ht="25.5">
      <c r="B8" s="89" t="s">
        <v>178</v>
      </c>
      <c r="C8" s="46"/>
      <c r="D8" s="111" t="str">
        <f>'Հ3 Մաս 4'!C6</f>
        <v>ՀՀ Վայոց ձորի մարզում տարածքային պետական կառավարում</v>
      </c>
      <c r="E8" s="90">
        <f>SUM(E10:E10)</f>
        <v>9044.2000000000007</v>
      </c>
      <c r="F8" s="90">
        <f>SUM(F10:F10)</f>
        <v>3290</v>
      </c>
      <c r="G8" s="90">
        <f>SUM(G10:G10)</f>
        <v>5905</v>
      </c>
      <c r="H8" s="90">
        <f>SUM(H10:H10)</f>
        <v>5905</v>
      </c>
      <c r="I8" s="90">
        <f>SUM(I10:I10)</f>
        <v>5905</v>
      </c>
    </row>
    <row r="9" spans="1:12" ht="15" customHeight="1">
      <c r="B9" s="49" t="s">
        <v>114</v>
      </c>
      <c r="C9" s="50"/>
      <c r="D9" s="51"/>
      <c r="E9" s="51"/>
      <c r="F9" s="51"/>
      <c r="G9" s="51"/>
      <c r="H9" s="51"/>
      <c r="I9" s="52"/>
    </row>
    <row r="10" spans="1:12" ht="35.25" customHeight="1">
      <c r="B10" s="24"/>
      <c r="C10" s="24" t="s">
        <v>183</v>
      </c>
      <c r="D10" s="112" t="str">
        <f>'Հ3 Մաս 4'!C25</f>
        <v>ՀՀ Վայոց ձորի մարզպետի աշխատակազմի  տեխնիկական հագեցվածության բարելավում</v>
      </c>
      <c r="E10" s="112">
        <f>'Հ3 Մաս 4'!D33</f>
        <v>9044.2000000000007</v>
      </c>
      <c r="F10" s="112">
        <f>'Հ3 Մաս 4'!E33</f>
        <v>3290</v>
      </c>
      <c r="G10" s="112">
        <f>'Հ3 Մաս 4'!F33</f>
        <v>5905</v>
      </c>
      <c r="H10" s="112">
        <f>'Հ3 Մաս 4'!G33</f>
        <v>5905</v>
      </c>
      <c r="I10" s="112">
        <f>'Հ3 Մաս 4'!H33</f>
        <v>5905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A4" workbookViewId="0">
      <selection activeCell="J59" sqref="J59"/>
    </sheetView>
  </sheetViews>
  <sheetFormatPr defaultRowHeight="15"/>
  <cols>
    <col min="6" max="6" width="47.28515625" customWidth="1"/>
    <col min="7" max="7" width="26.28515625" customWidth="1"/>
    <col min="8" max="8" width="33.42578125" customWidth="1"/>
    <col min="9" max="9" width="7.7109375" customWidth="1"/>
  </cols>
  <sheetData>
    <row r="1" spans="1:12" ht="21.75" customHeight="1">
      <c r="A1" s="175" t="s">
        <v>48</v>
      </c>
      <c r="B1" s="175"/>
      <c r="C1" s="175"/>
      <c r="D1" s="175"/>
      <c r="E1" s="175"/>
      <c r="F1" s="175"/>
      <c r="G1" s="175"/>
      <c r="H1" s="175"/>
    </row>
    <row r="2" spans="1:12" ht="21.75" customHeight="1">
      <c r="A2" s="178" t="s">
        <v>63</v>
      </c>
      <c r="B2" s="178"/>
      <c r="C2" s="178"/>
      <c r="D2" s="178"/>
      <c r="E2" s="178"/>
      <c r="F2" s="178"/>
      <c r="G2" s="178"/>
      <c r="H2" s="178"/>
    </row>
    <row r="3" spans="1:12" ht="15" customHeight="1">
      <c r="A3" s="175"/>
      <c r="B3" s="175"/>
      <c r="C3" s="175"/>
      <c r="D3" s="175"/>
      <c r="E3" s="175"/>
      <c r="F3" s="175"/>
      <c r="G3" s="175"/>
      <c r="H3" s="175"/>
    </row>
    <row r="4" spans="1:12">
      <c r="A4" s="172" t="s">
        <v>50</v>
      </c>
      <c r="B4" s="172"/>
      <c r="C4" s="172"/>
      <c r="D4" s="172"/>
      <c r="E4" s="172"/>
      <c r="F4" s="172"/>
      <c r="G4" s="172"/>
      <c r="H4" s="172"/>
    </row>
    <row r="5" spans="1:12">
      <c r="A5" s="174"/>
      <c r="B5" s="174"/>
      <c r="C5" s="174"/>
      <c r="D5" s="174"/>
      <c r="E5" s="174"/>
      <c r="F5" s="174"/>
      <c r="G5" s="174"/>
      <c r="H5" s="174"/>
    </row>
    <row r="6" spans="1:12">
      <c r="A6" s="182" t="s">
        <v>64</v>
      </c>
      <c r="B6" s="183"/>
      <c r="C6" s="183"/>
      <c r="D6" s="183"/>
      <c r="E6" s="183"/>
      <c r="F6" s="183"/>
      <c r="G6" s="183"/>
      <c r="H6" s="183"/>
    </row>
    <row r="7" spans="1:12">
      <c r="A7" s="180"/>
      <c r="B7" s="181"/>
      <c r="C7" s="181"/>
      <c r="D7" s="181"/>
      <c r="E7" s="181"/>
      <c r="F7" s="181"/>
      <c r="G7" s="181"/>
      <c r="H7" s="181"/>
    </row>
    <row r="8" spans="1:12" ht="18" customHeight="1">
      <c r="A8" s="179" t="s">
        <v>3</v>
      </c>
      <c r="B8" s="172"/>
      <c r="C8" s="172"/>
      <c r="D8" s="172"/>
      <c r="E8" s="172"/>
      <c r="F8" s="172"/>
      <c r="G8" s="172"/>
      <c r="H8" s="172"/>
    </row>
    <row r="9" spans="1:12" ht="30.75" customHeight="1">
      <c r="A9" s="182" t="s">
        <v>72</v>
      </c>
      <c r="B9" s="183"/>
      <c r="C9" s="183"/>
      <c r="D9" s="183"/>
      <c r="E9" s="183"/>
      <c r="F9" s="183"/>
      <c r="G9" s="183"/>
      <c r="H9" s="183"/>
    </row>
    <row r="10" spans="1:12" ht="42" customHeight="1">
      <c r="A10" s="182" t="s">
        <v>73</v>
      </c>
      <c r="B10" s="183"/>
      <c r="C10" s="183"/>
      <c r="D10" s="183"/>
      <c r="E10" s="183"/>
      <c r="F10" s="183"/>
      <c r="G10" s="183"/>
      <c r="H10" s="183"/>
    </row>
    <row r="11" spans="1:12" ht="28.5" customHeight="1">
      <c r="A11" s="183" t="s">
        <v>74</v>
      </c>
      <c r="B11" s="183"/>
      <c r="C11" s="183"/>
      <c r="D11" s="183"/>
      <c r="E11" s="183"/>
      <c r="F11" s="183"/>
      <c r="G11" s="183"/>
      <c r="H11" s="183"/>
    </row>
    <row r="12" spans="1:12" ht="33" customHeight="1">
      <c r="A12" s="183" t="s">
        <v>75</v>
      </c>
      <c r="B12" s="183"/>
      <c r="C12" s="183"/>
      <c r="D12" s="183"/>
      <c r="E12" s="183"/>
      <c r="F12" s="183"/>
      <c r="G12" s="183"/>
      <c r="H12" s="183"/>
      <c r="I12" s="75"/>
      <c r="J12" s="75"/>
      <c r="K12" s="75"/>
      <c r="L12" s="75"/>
    </row>
    <row r="13" spans="1:12" ht="19.5" customHeight="1">
      <c r="A13" s="181"/>
      <c r="B13" s="181"/>
      <c r="C13" s="181"/>
      <c r="D13" s="181"/>
      <c r="E13" s="181"/>
      <c r="F13" s="181"/>
      <c r="G13" s="181"/>
      <c r="H13" s="181"/>
      <c r="I13" s="75"/>
      <c r="J13" s="75"/>
      <c r="K13" s="75"/>
      <c r="L13" s="75"/>
    </row>
    <row r="14" spans="1:12" ht="16.5" customHeight="1">
      <c r="A14" s="172" t="s">
        <v>4</v>
      </c>
      <c r="B14" s="172"/>
      <c r="C14" s="172"/>
      <c r="D14" s="172"/>
      <c r="E14" s="172"/>
      <c r="F14" s="172"/>
      <c r="G14" s="172"/>
      <c r="H14" s="172"/>
      <c r="I14" s="75"/>
      <c r="J14" s="75"/>
      <c r="K14" s="75"/>
      <c r="L14" s="75"/>
    </row>
    <row r="15" spans="1:12" ht="15.75" customHeight="1">
      <c r="A15" s="185"/>
      <c r="B15" s="185"/>
      <c r="C15" s="185"/>
      <c r="D15" s="185"/>
      <c r="E15" s="185"/>
      <c r="F15" s="185"/>
      <c r="G15" s="185"/>
      <c r="H15" s="185"/>
    </row>
    <row r="16" spans="1:12" ht="15.75" customHeight="1">
      <c r="A16" s="186" t="s">
        <v>76</v>
      </c>
      <c r="B16" s="186"/>
      <c r="C16" s="186"/>
      <c r="D16" s="186"/>
      <c r="E16" s="186"/>
      <c r="F16" s="186"/>
      <c r="G16" s="186"/>
      <c r="H16" s="186"/>
    </row>
    <row r="17" spans="1:9" ht="25.5" customHeight="1">
      <c r="A17" s="186" t="s">
        <v>77</v>
      </c>
      <c r="B17" s="186"/>
      <c r="C17" s="186"/>
      <c r="D17" s="186"/>
      <c r="E17" s="186"/>
      <c r="F17" s="186"/>
      <c r="G17" s="186"/>
      <c r="H17" s="186"/>
    </row>
    <row r="18" spans="1:9" ht="40.5" customHeight="1">
      <c r="A18" s="186" t="s">
        <v>78</v>
      </c>
      <c r="B18" s="186"/>
      <c r="C18" s="186"/>
      <c r="D18" s="186"/>
      <c r="E18" s="186"/>
      <c r="F18" s="186"/>
      <c r="G18" s="186"/>
      <c r="H18" s="186"/>
    </row>
    <row r="19" spans="1:9" ht="17.25" customHeight="1">
      <c r="A19" s="186" t="s">
        <v>79</v>
      </c>
      <c r="B19" s="186"/>
      <c r="C19" s="186"/>
      <c r="D19" s="186"/>
      <c r="E19" s="186"/>
      <c r="F19" s="186"/>
      <c r="G19" s="186"/>
      <c r="H19" s="186"/>
    </row>
    <row r="20" spans="1:9" ht="41.25" customHeight="1">
      <c r="A20" s="186" t="s">
        <v>80</v>
      </c>
      <c r="B20" s="186"/>
      <c r="C20" s="186"/>
      <c r="D20" s="186"/>
      <c r="E20" s="186"/>
      <c r="F20" s="186"/>
      <c r="G20" s="186"/>
      <c r="H20" s="186"/>
    </row>
    <row r="21" spans="1:9" ht="10.5" customHeight="1">
      <c r="A21" s="184"/>
      <c r="B21" s="184"/>
      <c r="C21" s="184"/>
      <c r="D21" s="184"/>
      <c r="E21" s="184"/>
      <c r="F21" s="184"/>
      <c r="G21" s="184"/>
      <c r="H21" s="184"/>
    </row>
    <row r="22" spans="1:9">
      <c r="A22" s="172" t="s">
        <v>65</v>
      </c>
      <c r="B22" s="172"/>
      <c r="C22" s="172"/>
      <c r="D22" s="172"/>
      <c r="E22" s="172"/>
      <c r="F22" s="172"/>
      <c r="G22" s="172"/>
      <c r="H22" s="172"/>
      <c r="I22" s="76"/>
    </row>
    <row r="23" spans="1:9" ht="12" customHeight="1">
      <c r="A23" s="174"/>
      <c r="B23" s="174"/>
      <c r="C23" s="174"/>
      <c r="D23" s="174"/>
      <c r="E23" s="174"/>
      <c r="F23" s="174"/>
      <c r="G23" s="174"/>
      <c r="H23" s="174"/>
      <c r="I23" s="74"/>
    </row>
    <row r="24" spans="1:9" ht="12" customHeight="1">
      <c r="A24" s="173" t="s">
        <v>81</v>
      </c>
      <c r="B24" s="173"/>
      <c r="C24" s="173"/>
      <c r="D24" s="173"/>
      <c r="E24" s="173"/>
      <c r="F24" s="173"/>
      <c r="G24" s="173"/>
      <c r="H24" s="173"/>
      <c r="I24" s="74"/>
    </row>
    <row r="25" spans="1:9" ht="12" customHeight="1">
      <c r="A25" s="173" t="s">
        <v>82</v>
      </c>
      <c r="B25" s="173"/>
      <c r="C25" s="173"/>
      <c r="D25" s="173"/>
      <c r="E25" s="173"/>
      <c r="F25" s="173"/>
      <c r="G25" s="173"/>
      <c r="H25" s="173"/>
      <c r="I25" s="74"/>
    </row>
    <row r="26" spans="1:9" ht="12" customHeight="1">
      <c r="A26" s="173" t="s">
        <v>83</v>
      </c>
      <c r="B26" s="173"/>
      <c r="C26" s="173"/>
      <c r="D26" s="173"/>
      <c r="E26" s="173"/>
      <c r="F26" s="173"/>
      <c r="G26" s="173"/>
      <c r="H26" s="173"/>
      <c r="I26" s="74"/>
    </row>
    <row r="27" spans="1:9" ht="15" customHeight="1">
      <c r="A27" s="173" t="s">
        <v>84</v>
      </c>
      <c r="B27" s="173"/>
      <c r="C27" s="173"/>
      <c r="D27" s="173"/>
      <c r="E27" s="173"/>
      <c r="F27" s="173"/>
      <c r="G27" s="173"/>
      <c r="H27" s="173"/>
      <c r="I27" s="74"/>
    </row>
    <row r="28" spans="1:9" ht="30.75" customHeight="1">
      <c r="A28" s="173" t="s">
        <v>85</v>
      </c>
      <c r="B28" s="173"/>
      <c r="C28" s="173"/>
      <c r="D28" s="173"/>
      <c r="E28" s="173"/>
      <c r="F28" s="173"/>
      <c r="G28" s="173"/>
      <c r="H28" s="173"/>
      <c r="I28" s="74"/>
    </row>
    <row r="29" spans="1:9" ht="15" customHeight="1">
      <c r="A29" s="173" t="s">
        <v>86</v>
      </c>
      <c r="B29" s="173"/>
      <c r="C29" s="173"/>
      <c r="D29" s="173"/>
      <c r="E29" s="173"/>
      <c r="F29" s="173"/>
      <c r="G29" s="173"/>
      <c r="H29" s="173"/>
      <c r="I29" s="74"/>
    </row>
    <row r="30" spans="1:9" ht="25.5" customHeight="1">
      <c r="A30" s="173" t="s">
        <v>87</v>
      </c>
      <c r="B30" s="173"/>
      <c r="C30" s="173"/>
      <c r="D30" s="173"/>
      <c r="E30" s="173"/>
      <c r="F30" s="173"/>
      <c r="G30" s="173"/>
      <c r="H30" s="173"/>
      <c r="I30" s="74"/>
    </row>
    <row r="31" spans="1:9" ht="15.75" customHeight="1">
      <c r="A31" s="173" t="s">
        <v>88</v>
      </c>
      <c r="B31" s="173"/>
      <c r="C31" s="173"/>
      <c r="D31" s="173"/>
      <c r="E31" s="173"/>
      <c r="F31" s="173"/>
      <c r="G31" s="173"/>
      <c r="H31" s="173"/>
      <c r="I31" s="74"/>
    </row>
    <row r="32" spans="1:9" ht="42" customHeight="1">
      <c r="A32" s="173" t="s">
        <v>89</v>
      </c>
      <c r="B32" s="173"/>
      <c r="C32" s="173"/>
      <c r="D32" s="173"/>
      <c r="E32" s="173"/>
      <c r="F32" s="173"/>
      <c r="G32" s="173"/>
      <c r="H32" s="173"/>
      <c r="I32" s="74"/>
    </row>
    <row r="33" spans="1:18" ht="57.75" customHeight="1">
      <c r="A33" s="173" t="s">
        <v>90</v>
      </c>
      <c r="B33" s="173"/>
      <c r="C33" s="173"/>
      <c r="D33" s="173"/>
      <c r="E33" s="173"/>
      <c r="F33" s="173"/>
      <c r="G33" s="173"/>
      <c r="H33" s="173"/>
      <c r="I33" s="74"/>
    </row>
    <row r="34" spans="1:18" ht="15.75" customHeight="1">
      <c r="A34" s="177"/>
      <c r="B34" s="177"/>
      <c r="C34" s="177"/>
      <c r="D34" s="177"/>
      <c r="E34" s="177"/>
      <c r="F34" s="177"/>
      <c r="G34" s="177"/>
      <c r="H34" s="177"/>
      <c r="I34" s="74"/>
    </row>
    <row r="35" spans="1:18">
      <c r="A35" s="172" t="s">
        <v>66</v>
      </c>
      <c r="B35" s="172"/>
      <c r="C35" s="172"/>
      <c r="D35" s="172"/>
      <c r="E35" s="172"/>
      <c r="F35" s="172"/>
      <c r="G35" s="172"/>
      <c r="H35" s="172"/>
    </row>
    <row r="36" spans="1:18">
      <c r="A36" s="185"/>
      <c r="B36" s="185"/>
      <c r="C36" s="185"/>
      <c r="D36" s="185"/>
      <c r="E36" s="185"/>
      <c r="F36" s="185"/>
      <c r="G36" s="185"/>
      <c r="H36" s="185"/>
    </row>
    <row r="37" spans="1:18" ht="21" customHeight="1">
      <c r="A37" s="176" t="s">
        <v>91</v>
      </c>
      <c r="B37" s="176"/>
      <c r="C37" s="176"/>
      <c r="D37" s="176"/>
      <c r="E37" s="176"/>
      <c r="F37" s="176"/>
      <c r="G37" s="176"/>
      <c r="H37" s="176"/>
    </row>
    <row r="38" spans="1:18" ht="15.75" customHeight="1">
      <c r="A38" s="172" t="s">
        <v>67</v>
      </c>
      <c r="B38" s="172"/>
      <c r="C38" s="172"/>
      <c r="D38" s="172"/>
      <c r="E38" s="172"/>
      <c r="F38" s="172"/>
      <c r="G38" s="172"/>
      <c r="H38" s="172"/>
    </row>
    <row r="39" spans="1:18" ht="29.25" customHeight="1">
      <c r="A39" s="176" t="s">
        <v>92</v>
      </c>
      <c r="B39" s="176"/>
      <c r="C39" s="176"/>
      <c r="D39" s="176"/>
      <c r="E39" s="176"/>
      <c r="F39" s="176"/>
      <c r="G39" s="176"/>
      <c r="H39" s="176"/>
    </row>
    <row r="40" spans="1:18" ht="27" customHeight="1">
      <c r="A40" s="176" t="s">
        <v>93</v>
      </c>
      <c r="B40" s="176"/>
      <c r="C40" s="176"/>
      <c r="D40" s="176"/>
      <c r="E40" s="176"/>
      <c r="F40" s="176"/>
      <c r="G40" s="176"/>
      <c r="H40" s="176"/>
    </row>
    <row r="41" spans="1:18" ht="38.25" customHeight="1">
      <c r="A41" s="176" t="s">
        <v>94</v>
      </c>
      <c r="B41" s="176"/>
      <c r="C41" s="176"/>
      <c r="D41" s="176"/>
      <c r="E41" s="176"/>
      <c r="F41" s="176"/>
      <c r="G41" s="176"/>
      <c r="H41" s="176"/>
    </row>
    <row r="42" spans="1:18" ht="30.75" customHeight="1">
      <c r="A42" s="176" t="s">
        <v>95</v>
      </c>
      <c r="B42" s="176"/>
      <c r="C42" s="176"/>
      <c r="D42" s="176"/>
      <c r="E42" s="176"/>
      <c r="F42" s="176"/>
      <c r="G42" s="176"/>
      <c r="H42" s="176"/>
    </row>
    <row r="43" spans="1:18" ht="80.25" customHeight="1">
      <c r="A43" s="176" t="s">
        <v>96</v>
      </c>
      <c r="B43" s="176"/>
      <c r="C43" s="176"/>
      <c r="D43" s="176"/>
      <c r="E43" s="176"/>
      <c r="F43" s="176"/>
      <c r="G43" s="176"/>
      <c r="H43" s="176"/>
    </row>
    <row r="44" spans="1:18" ht="15.75" customHeight="1">
      <c r="A44" s="177"/>
      <c r="B44" s="177"/>
      <c r="C44" s="177"/>
      <c r="D44" s="177"/>
      <c r="E44" s="177"/>
      <c r="F44" s="177"/>
      <c r="G44" s="177"/>
      <c r="H44" s="177"/>
    </row>
    <row r="45" spans="1:18" ht="29.25" customHeight="1">
      <c r="A45" s="172" t="s">
        <v>55</v>
      </c>
      <c r="B45" s="172"/>
      <c r="C45" s="172"/>
      <c r="D45" s="172"/>
      <c r="E45" s="172"/>
      <c r="F45" s="172"/>
      <c r="G45" s="172"/>
      <c r="H45" s="17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>
      <c r="A46" s="187" t="s">
        <v>97</v>
      </c>
      <c r="B46" s="188"/>
      <c r="C46" s="188"/>
      <c r="D46" s="188"/>
      <c r="E46" s="188"/>
      <c r="F46" s="188"/>
      <c r="G46" s="188"/>
      <c r="H46" s="188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>
      <c r="A47" s="187" t="s">
        <v>98</v>
      </c>
      <c r="B47" s="188"/>
      <c r="C47" s="188"/>
      <c r="D47" s="188"/>
      <c r="E47" s="188"/>
      <c r="F47" s="188"/>
      <c r="G47" s="188"/>
      <c r="H47" s="188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>
      <c r="A48" s="189"/>
      <c r="B48" s="189"/>
      <c r="C48" s="189"/>
      <c r="D48" s="189"/>
      <c r="E48" s="189"/>
      <c r="F48" s="189"/>
      <c r="G48" s="189"/>
      <c r="H48" s="189"/>
      <c r="I48" s="72"/>
      <c r="J48" s="72"/>
      <c r="K48" s="9"/>
      <c r="L48" s="9"/>
      <c r="M48" s="9"/>
      <c r="N48" s="9"/>
      <c r="O48" s="9"/>
      <c r="P48" s="9"/>
      <c r="Q48" s="9"/>
      <c r="R48" s="9"/>
    </row>
    <row r="49" spans="1:18" ht="15" customHeight="1">
      <c r="A49" s="172" t="s">
        <v>58</v>
      </c>
      <c r="B49" s="172"/>
      <c r="C49" s="172"/>
      <c r="D49" s="172"/>
      <c r="E49" s="172"/>
      <c r="F49" s="172"/>
      <c r="G49" s="172"/>
      <c r="H49" s="172"/>
      <c r="I49" s="77"/>
      <c r="J49" s="77"/>
      <c r="K49" s="77"/>
      <c r="L49" s="77"/>
      <c r="M49" s="77"/>
      <c r="N49" s="77"/>
      <c r="O49" s="77"/>
      <c r="P49" s="77"/>
      <c r="Q49" s="172"/>
      <c r="R49" s="172"/>
    </row>
    <row r="50" spans="1:18">
      <c r="A50" s="185"/>
      <c r="B50" s="185"/>
      <c r="C50" s="185"/>
      <c r="D50" s="185"/>
      <c r="E50" s="185"/>
      <c r="F50" s="185"/>
      <c r="G50" s="185"/>
      <c r="H50" s="185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>
      <c r="A51" s="187" t="s">
        <v>99</v>
      </c>
      <c r="B51" s="188"/>
      <c r="C51" s="188"/>
      <c r="D51" s="188"/>
      <c r="E51" s="188"/>
      <c r="F51" s="188"/>
      <c r="G51" s="188"/>
      <c r="H51" s="188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1:18">
      <c r="A52" s="189"/>
      <c r="B52" s="189"/>
      <c r="C52" s="189"/>
      <c r="D52" s="189"/>
      <c r="E52" s="189"/>
      <c r="F52" s="189"/>
      <c r="G52" s="189"/>
      <c r="H52" s="189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18">
      <c r="A53" s="172" t="s">
        <v>57</v>
      </c>
      <c r="B53" s="172"/>
      <c r="C53" s="172"/>
      <c r="D53" s="172"/>
      <c r="E53" s="172"/>
      <c r="F53" s="172"/>
      <c r="G53" s="172"/>
      <c r="H53" s="172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1:18">
      <c r="A54" s="190"/>
      <c r="B54" s="190"/>
      <c r="C54" s="190"/>
      <c r="D54" s="190"/>
      <c r="E54" s="190"/>
      <c r="F54" s="190"/>
      <c r="G54" s="190"/>
      <c r="H54" s="190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1:18" ht="15" customHeight="1">
      <c r="A55" s="187" t="s">
        <v>100</v>
      </c>
      <c r="B55" s="188"/>
      <c r="C55" s="188"/>
      <c r="D55" s="188"/>
      <c r="E55" s="188"/>
      <c r="F55" s="188"/>
      <c r="G55" s="188"/>
      <c r="H55" s="188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1:18">
      <c r="A56" s="190"/>
      <c r="B56" s="190"/>
      <c r="C56" s="190"/>
      <c r="D56" s="190"/>
      <c r="E56" s="190"/>
      <c r="F56" s="190"/>
      <c r="G56" s="190"/>
      <c r="H56" s="190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1:18" ht="29.25" customHeight="1">
      <c r="A57" s="191" t="s">
        <v>168</v>
      </c>
      <c r="B57" s="191"/>
      <c r="C57" s="191"/>
      <c r="D57" s="191"/>
      <c r="E57" s="191"/>
      <c r="F57" s="191"/>
      <c r="G57" s="191"/>
      <c r="H57" s="191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18">
      <c r="A58" s="190"/>
      <c r="B58" s="190"/>
      <c r="C58" s="190"/>
      <c r="D58" s="190"/>
      <c r="E58" s="190"/>
      <c r="F58" s="190"/>
      <c r="G58" s="190"/>
      <c r="H58" s="190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1:18">
      <c r="A59" s="172" t="s">
        <v>169</v>
      </c>
      <c r="B59" s="172"/>
      <c r="C59" s="172"/>
      <c r="D59" s="172"/>
      <c r="E59" s="172"/>
      <c r="F59" s="172"/>
      <c r="G59" s="172"/>
      <c r="H59" s="172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1:18">
      <c r="A60" s="190"/>
      <c r="B60" s="190"/>
      <c r="C60" s="190"/>
      <c r="D60" s="190"/>
      <c r="E60" s="190"/>
      <c r="F60" s="190"/>
      <c r="G60" s="190"/>
      <c r="H60" s="190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1:18">
      <c r="A61" s="192" t="s">
        <v>68</v>
      </c>
      <c r="B61" s="193"/>
      <c r="C61" s="193"/>
      <c r="D61" s="193"/>
      <c r="E61" s="193"/>
      <c r="F61" s="193"/>
      <c r="G61" s="193"/>
      <c r="H61" s="193"/>
      <c r="Q61" s="73"/>
      <c r="R61" s="73"/>
    </row>
    <row r="62" spans="1:18">
      <c r="A62" s="192" t="s">
        <v>157</v>
      </c>
      <c r="B62" s="193"/>
      <c r="C62" s="193"/>
      <c r="D62" s="193"/>
      <c r="E62" s="193"/>
      <c r="F62" s="193"/>
      <c r="G62" s="193"/>
      <c r="H62" s="193"/>
      <c r="Q62" s="73"/>
      <c r="R62" s="73"/>
    </row>
    <row r="63" spans="1:18">
      <c r="A63" s="190"/>
      <c r="B63" s="190"/>
      <c r="C63" s="190"/>
      <c r="D63" s="190"/>
      <c r="E63" s="190"/>
      <c r="F63" s="190"/>
      <c r="G63" s="190"/>
      <c r="H63" s="190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1:18" ht="30.75" customHeight="1">
      <c r="A64" s="172" t="s">
        <v>170</v>
      </c>
      <c r="B64" s="172"/>
      <c r="C64" s="172"/>
      <c r="D64" s="172"/>
      <c r="E64" s="172"/>
      <c r="F64" s="172"/>
      <c r="G64" s="172"/>
      <c r="H64" s="172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1:18" ht="12" customHeight="1">
      <c r="A65" s="190"/>
      <c r="B65" s="190"/>
      <c r="C65" s="190"/>
      <c r="D65" s="190"/>
      <c r="E65" s="190"/>
      <c r="F65" s="190"/>
      <c r="G65" s="190"/>
      <c r="H65" s="190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1:18" ht="15" customHeight="1">
      <c r="A66" s="187" t="s">
        <v>101</v>
      </c>
      <c r="B66" s="188"/>
      <c r="C66" s="188"/>
      <c r="D66" s="188"/>
      <c r="E66" s="188"/>
      <c r="F66" s="188"/>
      <c r="G66" s="188"/>
      <c r="H66" s="188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1:18" ht="15" customHeight="1">
      <c r="A67" s="189"/>
      <c r="B67" s="189"/>
      <c r="C67" s="189"/>
      <c r="D67" s="189"/>
      <c r="E67" s="189"/>
      <c r="F67" s="189"/>
      <c r="G67" s="189"/>
      <c r="H67" s="189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1:18" ht="17.25" customHeight="1">
      <c r="A68" s="172" t="s">
        <v>69</v>
      </c>
      <c r="B68" s="172"/>
      <c r="C68" s="172"/>
      <c r="D68" s="172"/>
      <c r="E68" s="172"/>
      <c r="F68" s="172"/>
      <c r="G68" s="172"/>
      <c r="H68" s="172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1:18" ht="12" customHeight="1">
      <c r="A69" s="189"/>
      <c r="B69" s="189"/>
      <c r="C69" s="189"/>
      <c r="D69" s="189"/>
      <c r="E69" s="189"/>
      <c r="F69" s="189"/>
      <c r="G69" s="189"/>
      <c r="H69" s="189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1:18" ht="15.75" customHeight="1">
      <c r="A70" s="194" t="s">
        <v>102</v>
      </c>
      <c r="B70" s="195"/>
      <c r="C70" s="195"/>
      <c r="D70" s="195"/>
      <c r="E70" s="195"/>
      <c r="F70" s="195"/>
      <c r="G70" s="195"/>
      <c r="H70" s="195"/>
      <c r="I70" s="73"/>
      <c r="J70" s="73"/>
      <c r="K70" s="10"/>
      <c r="L70" s="10"/>
      <c r="M70" s="10"/>
      <c r="N70" s="10"/>
      <c r="O70" s="10"/>
      <c r="P70" s="10"/>
      <c r="Q70" s="10"/>
      <c r="R70" s="10"/>
    </row>
    <row r="71" spans="1:18" ht="42.75" customHeight="1">
      <c r="A71" s="195" t="s">
        <v>103</v>
      </c>
      <c r="B71" s="195"/>
      <c r="C71" s="195"/>
      <c r="D71" s="195"/>
      <c r="E71" s="195"/>
      <c r="F71" s="195"/>
      <c r="G71" s="195"/>
      <c r="H71" s="195"/>
      <c r="I71" s="9"/>
      <c r="J71" s="9"/>
      <c r="K71" s="11"/>
      <c r="L71" s="11"/>
      <c r="M71" s="11"/>
      <c r="N71" s="11"/>
      <c r="O71" s="11"/>
      <c r="P71" s="11"/>
      <c r="Q71" s="11"/>
      <c r="R71" s="11"/>
    </row>
    <row r="72" spans="1:18" ht="30.75" customHeight="1">
      <c r="A72" s="195" t="s">
        <v>104</v>
      </c>
      <c r="B72" s="195"/>
      <c r="C72" s="195"/>
      <c r="D72" s="195"/>
      <c r="E72" s="195"/>
      <c r="F72" s="195"/>
      <c r="G72" s="195"/>
      <c r="H72" s="195"/>
      <c r="I72" s="9"/>
      <c r="J72" s="9"/>
      <c r="K72" s="11"/>
      <c r="L72" s="11"/>
      <c r="M72" s="11"/>
      <c r="N72" s="11"/>
      <c r="O72" s="11"/>
      <c r="P72" s="11"/>
      <c r="Q72" s="11"/>
      <c r="R72" s="11"/>
    </row>
    <row r="73" spans="1:18" ht="30" customHeight="1">
      <c r="A73" s="195" t="s">
        <v>105</v>
      </c>
      <c r="B73" s="195"/>
      <c r="C73" s="195"/>
      <c r="D73" s="195"/>
      <c r="E73" s="195"/>
      <c r="F73" s="195"/>
      <c r="G73" s="195"/>
      <c r="H73" s="195"/>
      <c r="I73" s="9"/>
      <c r="J73" s="9"/>
      <c r="K73" s="11"/>
      <c r="L73" s="11"/>
      <c r="M73" s="11"/>
      <c r="N73" s="11"/>
      <c r="O73" s="11"/>
      <c r="P73" s="11"/>
      <c r="Q73" s="11"/>
      <c r="R73" s="11"/>
    </row>
    <row r="74" spans="1:18" ht="27.75" customHeight="1">
      <c r="A74" s="195" t="s">
        <v>106</v>
      </c>
      <c r="B74" s="195"/>
      <c r="C74" s="195"/>
      <c r="D74" s="195"/>
      <c r="E74" s="195"/>
      <c r="F74" s="195"/>
      <c r="G74" s="195"/>
      <c r="H74" s="195"/>
      <c r="I74" s="9"/>
      <c r="J74" s="9"/>
      <c r="K74" s="11"/>
      <c r="L74" s="11"/>
      <c r="M74" s="11"/>
      <c r="N74" s="11"/>
      <c r="O74" s="11"/>
      <c r="P74" s="11"/>
      <c r="Q74" s="11"/>
      <c r="R74" s="11"/>
    </row>
    <row r="75" spans="1:18" ht="13.5" customHeight="1">
      <c r="A75" s="196"/>
      <c r="B75" s="196"/>
      <c r="C75" s="196"/>
      <c r="D75" s="196"/>
      <c r="E75" s="196"/>
      <c r="F75" s="196"/>
      <c r="G75" s="196"/>
      <c r="H75" s="196"/>
      <c r="I75" s="72"/>
      <c r="J75" s="72"/>
      <c r="K75" s="11"/>
      <c r="L75" s="11"/>
      <c r="M75" s="11"/>
      <c r="N75" s="11"/>
      <c r="O75" s="11"/>
      <c r="P75" s="11"/>
      <c r="Q75" s="11"/>
      <c r="R75" s="11"/>
    </row>
    <row r="76" spans="1:18" ht="13.5" customHeight="1">
      <c r="A76" s="172" t="s">
        <v>44</v>
      </c>
      <c r="B76" s="172"/>
      <c r="C76" s="172"/>
      <c r="D76" s="172"/>
      <c r="E76" s="172"/>
      <c r="F76" s="172"/>
      <c r="G76" s="172"/>
      <c r="H76" s="172"/>
      <c r="I76" s="72"/>
      <c r="J76" s="72"/>
      <c r="K76" s="11"/>
      <c r="L76" s="11"/>
      <c r="M76" s="11"/>
      <c r="N76" s="11"/>
      <c r="O76" s="11"/>
      <c r="P76" s="11"/>
      <c r="Q76" s="11"/>
      <c r="R76" s="11"/>
    </row>
    <row r="77" spans="1:18" ht="28.5" customHeight="1">
      <c r="A77" s="195" t="s">
        <v>107</v>
      </c>
      <c r="B77" s="195"/>
      <c r="C77" s="195"/>
      <c r="D77" s="195"/>
      <c r="E77" s="195"/>
      <c r="F77" s="195"/>
      <c r="G77" s="195"/>
      <c r="H77" s="195"/>
      <c r="I77" s="9"/>
      <c r="J77" s="9"/>
      <c r="K77" s="11"/>
      <c r="L77" s="11"/>
      <c r="M77" s="11"/>
      <c r="N77" s="11"/>
      <c r="O77" s="11"/>
      <c r="P77" s="11"/>
      <c r="Q77" s="11"/>
      <c r="R77" s="11"/>
    </row>
    <row r="78" spans="1:18" ht="57.75" customHeight="1">
      <c r="A78" s="195" t="s">
        <v>108</v>
      </c>
      <c r="B78" s="195"/>
      <c r="C78" s="195"/>
      <c r="D78" s="195"/>
      <c r="E78" s="195"/>
      <c r="F78" s="195"/>
      <c r="G78" s="195"/>
      <c r="H78" s="195"/>
      <c r="I78" s="9"/>
      <c r="J78" s="9"/>
      <c r="K78" s="11"/>
      <c r="L78" s="11"/>
      <c r="M78" s="11"/>
      <c r="N78" s="11"/>
      <c r="O78" s="11"/>
      <c r="P78" s="11"/>
      <c r="Q78" s="11"/>
      <c r="R78" s="11"/>
    </row>
    <row r="79" spans="1:18" ht="17.25" customHeight="1">
      <c r="A79" s="196"/>
      <c r="B79" s="196"/>
      <c r="C79" s="196"/>
      <c r="D79" s="196"/>
      <c r="E79" s="196"/>
      <c r="F79" s="196"/>
      <c r="G79" s="196"/>
      <c r="H79" s="196"/>
      <c r="I79" s="72"/>
      <c r="J79" s="72"/>
      <c r="K79" s="11"/>
      <c r="L79" s="11"/>
      <c r="M79" s="11"/>
      <c r="N79" s="11"/>
      <c r="O79" s="11"/>
      <c r="P79" s="11"/>
      <c r="Q79" s="11"/>
      <c r="R79" s="11"/>
    </row>
    <row r="80" spans="1:18">
      <c r="A80" s="172" t="s">
        <v>62</v>
      </c>
      <c r="B80" s="172"/>
      <c r="C80" s="172"/>
      <c r="D80" s="172"/>
      <c r="E80" s="172"/>
      <c r="F80" s="172"/>
      <c r="G80" s="172"/>
      <c r="H80" s="172"/>
      <c r="I80" s="77"/>
      <c r="J80" s="77"/>
      <c r="K80" s="12"/>
      <c r="L80" s="12"/>
      <c r="M80" s="12"/>
      <c r="N80" s="12"/>
      <c r="O80" s="12"/>
      <c r="P80" s="12"/>
      <c r="Q80" s="12"/>
      <c r="R80" s="12"/>
    </row>
    <row r="81" spans="1:18" ht="13.5" customHeight="1">
      <c r="A81" s="185"/>
      <c r="B81" s="185"/>
      <c r="C81" s="185"/>
      <c r="D81" s="185"/>
      <c r="E81" s="185"/>
      <c r="F81" s="185"/>
      <c r="G81" s="185"/>
      <c r="H81" s="185"/>
      <c r="I81" s="73"/>
      <c r="J81" s="73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197" t="s">
        <v>109</v>
      </c>
      <c r="B82" s="198"/>
      <c r="C82" s="198"/>
      <c r="D82" s="198"/>
      <c r="E82" s="198"/>
      <c r="F82" s="198"/>
      <c r="G82" s="198"/>
      <c r="H82" s="198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>
      <c r="A83" s="185"/>
      <c r="B83" s="185"/>
      <c r="C83" s="185"/>
      <c r="D83" s="185"/>
      <c r="E83" s="185"/>
      <c r="F83" s="185"/>
      <c r="G83" s="185"/>
      <c r="H83" s="185"/>
      <c r="I83" s="1"/>
      <c r="J83" s="1"/>
      <c r="K83" s="1"/>
      <c r="L83" s="1"/>
      <c r="M83" s="1"/>
      <c r="N83" s="1"/>
      <c r="O83" s="1"/>
      <c r="P83" s="1"/>
      <c r="Q83" s="1"/>
      <c r="R83" s="1"/>
    </row>
  </sheetData>
  <mergeCells count="84">
    <mergeCell ref="A80:H80"/>
    <mergeCell ref="A81:H81"/>
    <mergeCell ref="A83:H83"/>
    <mergeCell ref="A82:H82"/>
    <mergeCell ref="A78:H78"/>
    <mergeCell ref="A75:H75"/>
    <mergeCell ref="A76:H76"/>
    <mergeCell ref="A79:H79"/>
    <mergeCell ref="A73:H73"/>
    <mergeCell ref="A74:H74"/>
    <mergeCell ref="A77:H77"/>
    <mergeCell ref="A70:H70"/>
    <mergeCell ref="A71:H71"/>
    <mergeCell ref="A72:H72"/>
    <mergeCell ref="A65:H65"/>
    <mergeCell ref="A66:H66"/>
    <mergeCell ref="A68:H68"/>
    <mergeCell ref="A69:H69"/>
    <mergeCell ref="A67:H67"/>
    <mergeCell ref="A62:H62"/>
    <mergeCell ref="A63:H63"/>
    <mergeCell ref="A59:H59"/>
    <mergeCell ref="A60:H60"/>
    <mergeCell ref="A64:H64"/>
    <mergeCell ref="A56:H56"/>
    <mergeCell ref="A54:H54"/>
    <mergeCell ref="A57:H57"/>
    <mergeCell ref="A58:H58"/>
    <mergeCell ref="A61:H61"/>
    <mergeCell ref="A50:H50"/>
    <mergeCell ref="A51:H51"/>
    <mergeCell ref="A53:H53"/>
    <mergeCell ref="A52:H52"/>
    <mergeCell ref="A55:H55"/>
    <mergeCell ref="A47:H47"/>
    <mergeCell ref="A48:H48"/>
    <mergeCell ref="A49:H49"/>
    <mergeCell ref="Q49:R49"/>
    <mergeCell ref="A36:H36"/>
    <mergeCell ref="A38:H38"/>
    <mergeCell ref="A45:H45"/>
    <mergeCell ref="A44:H44"/>
    <mergeCell ref="A46:H46"/>
    <mergeCell ref="A14:H14"/>
    <mergeCell ref="A21:H21"/>
    <mergeCell ref="A3:H3"/>
    <mergeCell ref="A10:H10"/>
    <mergeCell ref="A12:H12"/>
    <mergeCell ref="A11:H11"/>
    <mergeCell ref="A13:H13"/>
    <mergeCell ref="A15:H15"/>
    <mergeCell ref="A19:H19"/>
    <mergeCell ref="A20:H20"/>
    <mergeCell ref="A16:H16"/>
    <mergeCell ref="A17:H17"/>
    <mergeCell ref="A18:H18"/>
    <mergeCell ref="A2:H2"/>
    <mergeCell ref="A8:H8"/>
    <mergeCell ref="A5:H5"/>
    <mergeCell ref="A7:H7"/>
    <mergeCell ref="A9:H9"/>
    <mergeCell ref="A6:H6"/>
    <mergeCell ref="A1:H1"/>
    <mergeCell ref="A43:H43"/>
    <mergeCell ref="A37:H37"/>
    <mergeCell ref="A39:H39"/>
    <mergeCell ref="A40:H40"/>
    <mergeCell ref="A4:H4"/>
    <mergeCell ref="A41:H41"/>
    <mergeCell ref="A42:H42"/>
    <mergeCell ref="A35:H35"/>
    <mergeCell ref="A34:H34"/>
    <mergeCell ref="A33:H33"/>
    <mergeCell ref="A28:H28"/>
    <mergeCell ref="A27:H27"/>
    <mergeCell ref="A29:H29"/>
    <mergeCell ref="A30:H30"/>
    <mergeCell ref="A31:H31"/>
    <mergeCell ref="A22:H22"/>
    <mergeCell ref="A32:H32"/>
    <mergeCell ref="A23:H23"/>
    <mergeCell ref="A25:H25"/>
    <mergeCell ref="A24:H24"/>
    <mergeCell ref="A26:H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Հ3 Մաս 1 և 2</vt:lpstr>
      <vt:lpstr>Հ3 Մաս 3</vt:lpstr>
      <vt:lpstr>Հ3 Մաս 4</vt:lpstr>
      <vt:lpstr>Հ4 </vt:lpstr>
      <vt:lpstr>Հ5</vt:lpstr>
      <vt:lpstr>Հ8</vt:lpstr>
      <vt:lpstr>Հ9</vt:lpstr>
      <vt:lpstr>Հ11</vt:lpstr>
      <vt:lpstr>Լրացման պահանջներ</vt:lpstr>
      <vt:lpstr>'Հ3 Մաս 1 և 2'!_ftnref11</vt:lpstr>
      <vt:lpstr>'Հ3 Մաս 1 և 2'!_ftnref12</vt:lpstr>
      <vt:lpstr>'Հ3 Մաս 1 և 2'!_ftnref13</vt:lpstr>
      <vt:lpstr>'Հ3 Մաս 1 և 2'!_ftnref14</vt:lpstr>
      <vt:lpstr>'Հ3 Մաս 1 և 2'!_ftnref17</vt:lpstr>
      <vt:lpstr>'Հ3 Մաս 1 և 2'!_ftnref2</vt:lpstr>
      <vt:lpstr>'Հ3 Մաս 1 և 2'!_ftnref4</vt:lpstr>
      <vt:lpstr>'Հ3 Մաս 1 և 2'!_ftnref5</vt:lpstr>
      <vt:lpstr>'Հ3 Մաս 1 և 2'!_ftnref6</vt:lpstr>
      <vt:lpstr>'Հ3 Մաս 1 և 2'!_ftnref7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2024-03-11T10:32:05Z</dcterms:modified>
</cp:coreProperties>
</file>