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9040" windowHeight="15840" activeTab="2"/>
  </bookViews>
  <sheets>
    <sheet name="Հ3 Մաս 1 և 2" sheetId="1" r:id="rId1"/>
    <sheet name="Հ3 Մաս 3" sheetId="3" r:id="rId2"/>
    <sheet name="Հ3 Մաս 4" sheetId="5" r:id="rId3"/>
    <sheet name="Հ4" sheetId="6" r:id="rId4"/>
    <sheet name="Հ5" sheetId="8" r:id="rId5"/>
    <sheet name="Հ8" sheetId="10" r:id="rId6"/>
    <sheet name="Լրացման պահանջներ" sheetId="14" r:id="rId7"/>
  </sheets>
  <externalReferences>
    <externalReference r:id="rId8"/>
  </externalReferences>
  <definedNames>
    <definedName name="_ftn1" localSheetId="0">'Հ3 Մաս 1 և 2'!#REF!</definedName>
    <definedName name="_ftn10" localSheetId="0">'Հ3 Մաս 1 և 2'!#REF!</definedName>
    <definedName name="_ftn11" localSheetId="0">'Հ3 Մաս 1 և 2'!#REF!</definedName>
    <definedName name="_ftn12" localSheetId="0">'Հ3 Մաս 1 և 2'!#REF!</definedName>
    <definedName name="_ftn13" localSheetId="0">'Հ3 Մաս 1 և 2'!#REF!</definedName>
    <definedName name="_ftn14" localSheetId="0">'Հ3 Մաս 1 և 2'!#REF!</definedName>
    <definedName name="_ftn15" localSheetId="0">'Հ3 Մաս 1 և 2'!#REF!</definedName>
    <definedName name="_ftn16" localSheetId="0">'Հ3 Մաս 1 և 2'!#REF!</definedName>
    <definedName name="_ftn17" localSheetId="0">'Հ3 Մաս 1 և 2'!#REF!</definedName>
    <definedName name="_ftn18" localSheetId="0">'Հ3 Մաս 1 և 2'!#REF!</definedName>
    <definedName name="_ftn19" localSheetId="0">'Հ3 Մաս 1 և 2'!#REF!</definedName>
    <definedName name="_ftn2" localSheetId="0">'Հ3 Մաս 1 և 2'!#REF!</definedName>
    <definedName name="_ftn20" localSheetId="0">'Հ3 Մաս 1 և 2'!#REF!</definedName>
    <definedName name="_ftn3" localSheetId="0">'Հ3 Մաս 1 և 2'!#REF!</definedName>
    <definedName name="_ftn4" localSheetId="0">'Հ3 Մաս 1 և 2'!#REF!</definedName>
    <definedName name="_ftn5" localSheetId="0">'Հ3 Մաս 1 և 2'!#REF!</definedName>
    <definedName name="_ftn6" localSheetId="0">'Հ3 Մաս 1 և 2'!#REF!</definedName>
    <definedName name="_ftn7" localSheetId="0">'Հ3 Մաս 1 և 2'!#REF!</definedName>
    <definedName name="_ftn8" localSheetId="0">'Հ3 Մաս 1 և 2'!#REF!</definedName>
    <definedName name="_ftn9" localSheetId="0">'Հ3 Մաս 1 և 2'!#REF!</definedName>
    <definedName name="_ftnref1" localSheetId="0">'Հ3 Մաս 1 և 2'!#REF!</definedName>
    <definedName name="_ftnref10" localSheetId="0">'Հ3 Մաս 1 և 2'!$B$63</definedName>
    <definedName name="_ftnref11" localSheetId="0">'Հ3 Մաս 1 և 2'!$C$64</definedName>
    <definedName name="_ftnref12" localSheetId="0">'Հ3 Մաս 1 և 2'!$D$64</definedName>
    <definedName name="_ftnref13" localSheetId="0">'Հ3 Մաս 1 և 2'!$E$64</definedName>
    <definedName name="_ftnref14" localSheetId="0">'Հ3 Մաս 1 և 2'!$F$64</definedName>
    <definedName name="_ftnref15" localSheetId="0">'Հ3 Մաս 1 և 2'!#REF!</definedName>
    <definedName name="_ftnref16" localSheetId="0">'Հ3 Մաս 1 և 2'!#REF!</definedName>
    <definedName name="_ftnref17" localSheetId="0">'Հ3 Մաս 1 և 2'!$H$76</definedName>
    <definedName name="_ftnref18" localSheetId="0">'Հ3 Մաս 1 և 2'!#REF!</definedName>
    <definedName name="_ftnref19" localSheetId="0">'Հ3 Մաս 1 և 2'!#REF!</definedName>
    <definedName name="_ftnref2" localSheetId="0">'Հ3 Մաս 1 և 2'!$A$2</definedName>
    <definedName name="_ftnref20" localSheetId="0">'Հ3 Մաս 1 և 2'!#REF!</definedName>
    <definedName name="_ftnref3" localSheetId="0">'Հ3 Մաս 1 և 2'!#REF!</definedName>
    <definedName name="_ftnref4" localSheetId="0">'Հ3 Մաս 1 և 2'!$C$21</definedName>
    <definedName name="_ftnref5" localSheetId="0">'Հ3 Մաս 1 և 2'!$B$28</definedName>
    <definedName name="_ftnref6" localSheetId="0">'Հ3 Մաս 1 և 2'!$A$29</definedName>
    <definedName name="_ftnref7" localSheetId="0">'Հ3 Մաս 1 և 2'!$B$33</definedName>
    <definedName name="_ftnref8" localSheetId="0">'Հ3 Մաս 1 և 2'!$G$62</definedName>
    <definedName name="_ftnref9" localSheetId="0">'Հ3 Մաս 1 և 2'!$H$62</definedName>
    <definedName name="_Toc501014755" localSheetId="0">'Հ3 Մաս 1 և 2'!#REF!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B6" i="6"/>
  <c r="DZ5"/>
  <c r="DY5"/>
  <c r="DX5"/>
  <c r="DW5"/>
  <c r="DV5"/>
  <c r="DU5"/>
  <c r="DT5"/>
  <c r="DS5"/>
  <c r="DR5"/>
  <c r="DQ5"/>
  <c r="DP5"/>
  <c r="DO5"/>
  <c r="DM5"/>
  <c r="DN5"/>
  <c r="DL5"/>
  <c r="DK5"/>
  <c r="DJ5"/>
  <c r="DI5"/>
  <c r="DH5"/>
  <c r="DG5"/>
  <c r="DE5"/>
  <c r="DF5"/>
  <c r="DC6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D6"/>
  <c r="CC6"/>
  <c r="BP5"/>
  <c r="BO5"/>
  <c r="BN5"/>
  <c r="BE6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H6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CB5"/>
  <c r="CA5"/>
  <c r="BZ5"/>
  <c r="BY5"/>
  <c r="BX5"/>
  <c r="BW5"/>
  <c r="BV5"/>
  <c r="BU5"/>
  <c r="BT5"/>
  <c r="BS5"/>
  <c r="BR5"/>
  <c r="BQ5"/>
  <c r="BM5"/>
  <c r="BL5"/>
  <c r="BK5"/>
  <c r="BJ5"/>
  <c r="BI5"/>
  <c r="BH5"/>
  <c r="BG5"/>
  <c r="DD6"/>
  <c r="V6" i="8" s="1"/>
  <c r="DD5" i="6"/>
  <c r="V5" i="8" s="1"/>
  <c r="CE6" i="6"/>
  <c r="R6" i="8" s="1"/>
  <c r="CE5" i="6"/>
  <c r="BF6"/>
  <c r="N6" i="8" s="1"/>
  <c r="M6" s="1"/>
  <c r="CC8" i="6"/>
  <c r="H5" l="1"/>
  <c r="F5" i="8" s="1"/>
  <c r="E5" s="1"/>
  <c r="BF5" i="6"/>
  <c r="N5" i="8" s="1"/>
  <c r="EB8" i="6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C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D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D8"/>
  <c r="AC8"/>
  <c r="AB8"/>
  <c r="AA8"/>
  <c r="Z8"/>
  <c r="Y8"/>
  <c r="X8"/>
  <c r="W8"/>
  <c r="V8"/>
  <c r="U8"/>
  <c r="T8"/>
  <c r="S8"/>
  <c r="R8"/>
  <c r="P8"/>
  <c r="O8"/>
  <c r="N8"/>
  <c r="M8"/>
  <c r="L8"/>
  <c r="K8"/>
  <c r="J8"/>
  <c r="I41" i="1"/>
  <c r="H41"/>
  <c r="G41"/>
  <c r="F41"/>
  <c r="E41"/>
  <c r="CE7" i="6"/>
  <c r="R5" i="8"/>
  <c r="Q5" s="1"/>
  <c r="AG6" i="6"/>
  <c r="J6" i="8" s="1"/>
  <c r="AG5" i="6"/>
  <c r="J5" i="8" s="1"/>
  <c r="I33" i="1"/>
  <c r="I25" s="1"/>
  <c r="H33"/>
  <c r="H25" s="1"/>
  <c r="G33"/>
  <c r="F33"/>
  <c r="F25" s="1"/>
  <c r="E33"/>
  <c r="E25" s="1"/>
  <c r="G25" l="1"/>
  <c r="DD7" i="6" l="1"/>
  <c r="BF7"/>
  <c r="BF8" s="1"/>
  <c r="M5" i="8"/>
  <c r="AG7" i="6"/>
  <c r="AG8" s="1"/>
  <c r="H7"/>
  <c r="I8"/>
  <c r="AF8"/>
  <c r="AH8"/>
  <c r="BE8"/>
  <c r="BG8"/>
  <c r="CF8"/>
  <c r="DD8"/>
  <c r="DE8"/>
  <c r="F8" i="8"/>
  <c r="G8"/>
  <c r="H8"/>
  <c r="J8"/>
  <c r="K8"/>
  <c r="L8"/>
  <c r="O8"/>
  <c r="P8"/>
  <c r="R8"/>
  <c r="S8"/>
  <c r="T8"/>
  <c r="V8"/>
  <c r="F9" i="10" s="1"/>
  <c r="W8" i="8"/>
  <c r="X8"/>
  <c r="U7"/>
  <c r="U6"/>
  <c r="U5"/>
  <c r="Q7"/>
  <c r="Q6"/>
  <c r="Q8" s="1"/>
  <c r="E9" i="10" s="1"/>
  <c r="M7" i="8"/>
  <c r="I7"/>
  <c r="I6"/>
  <c r="I5"/>
  <c r="E6"/>
  <c r="E7"/>
  <c r="E8"/>
  <c r="U8" l="1"/>
  <c r="M8"/>
  <c r="D9" i="10" s="1"/>
  <c r="N8" i="8"/>
  <c r="I8"/>
  <c r="C7" i="10" s="1"/>
  <c r="H8" i="6"/>
  <c r="CE8"/>
  <c r="E8" i="10"/>
  <c r="E13" s="1"/>
  <c r="F8"/>
  <c r="F13" s="1"/>
  <c r="E12" l="1"/>
  <c r="F12"/>
  <c r="D8"/>
  <c r="D13" l="1"/>
  <c r="D12"/>
</calcChain>
</file>

<file path=xl/sharedStrings.xml><?xml version="1.0" encoding="utf-8"?>
<sst xmlns="http://schemas.openxmlformats.org/spreadsheetml/2006/main" count="429" uniqueCount="208">
  <si>
    <t>….</t>
  </si>
  <si>
    <t>……</t>
  </si>
  <si>
    <t>…..</t>
  </si>
  <si>
    <t>ՄԱՍ 1. ՊԵՏԱԿԱՆ ՄԱՐՄՆԻ ՌԱԶՄԱՎԱՐՈՒԹՅԱՆ ԸՆԴՀԱՆՈՒՐ ՆԿԱՐԱԳՐՈՒԹՅՈՒՆԸ</t>
  </si>
  <si>
    <t>ՄԱՍ 2. ՊԵՏԱԿԱՆ ՄԱՐՄՆԻ ԿՈՂՄԻՑ ԻՐԱԿԱՆԱՑՎՈՂ ԲՅՈՒՋԵՏԱՅԻՆ ԾՐԱԳՐԵՐԸ ԵՎ ՄԻՋՈՑԱՌՈՒՄՆԵՐԸ</t>
  </si>
  <si>
    <t>Ծրագիր/Միջոցառում</t>
  </si>
  <si>
    <t>Ծրագիր</t>
  </si>
  <si>
    <t>Ծրագրի անվանումը՝</t>
  </si>
  <si>
    <t>Ծրագրի նպատակը՝</t>
  </si>
  <si>
    <t>Վերջնական արդյունքի նկարագրությունը՝</t>
  </si>
  <si>
    <t>Միջոցառման անվանումը՝</t>
  </si>
  <si>
    <t>Միջոցառման նկարագրությունը՝</t>
  </si>
  <si>
    <t>Կապիտալ միջոցառումներ</t>
  </si>
  <si>
    <t>Միջոցառման տեսակը՝</t>
  </si>
  <si>
    <t>Հանրային սեփականության կառավարման միջոցառումներ</t>
  </si>
  <si>
    <t>Ֆինանսական ակտիվների կառավարման միջոցառումներ</t>
  </si>
  <si>
    <t>ՄԱՍ 3 ՊԵՏԱԿԱՆ ՄԱՐՄՆԻ ԾՐԱԳՐԵՐԻ ԳԾՈՎ ՎԵՐՋՆԱԿԱՆ ԱՐԴՅՈՒՆՔԻ ՑՈՒՑԱՆԻՇՆԵՐԸ</t>
  </si>
  <si>
    <t>Ծրագրի վերջնական արդյունքները</t>
  </si>
  <si>
    <t xml:space="preserve">Ելակետը </t>
  </si>
  <si>
    <t>Թիրախը</t>
  </si>
  <si>
    <t>2024թ</t>
  </si>
  <si>
    <t>Ծրագրի դասիչը</t>
  </si>
  <si>
    <t>Ծրագրի անվանումը</t>
  </si>
  <si>
    <t>Ծրագրի դասիչը՝</t>
  </si>
  <si>
    <t>Միջոցառման դասիչը՝</t>
  </si>
  <si>
    <t>2025թ</t>
  </si>
  <si>
    <t>Նկարագրությունը՝</t>
  </si>
  <si>
    <t>Արդյունքի չափորոշիչներ</t>
  </si>
  <si>
    <t>Միջոցառման վրա կատարվող ծախսը (հազար դրամ)</t>
  </si>
  <si>
    <t>2026թ</t>
  </si>
  <si>
    <t>Ծրագրային դասիչը</t>
  </si>
  <si>
    <t>Բաժին</t>
  </si>
  <si>
    <t xml:space="preserve">Խումբ </t>
  </si>
  <si>
    <t>Դաս</t>
  </si>
  <si>
    <t>Ընդամենը</t>
  </si>
  <si>
    <t>…</t>
  </si>
  <si>
    <t>X</t>
  </si>
  <si>
    <t>(հազար դրամներով)</t>
  </si>
  <si>
    <t>2024թ.</t>
  </si>
  <si>
    <t>2025թ.</t>
  </si>
  <si>
    <t>2026թ.</t>
  </si>
  <si>
    <t>2025թ բյուջե (հազ. դրամ)</t>
  </si>
  <si>
    <t>&lt;Մարզի անվանումը&gt;</t>
  </si>
  <si>
    <t>Միջոցառում</t>
  </si>
  <si>
    <t>2023թ.</t>
  </si>
  <si>
    <t>1. Պետական մարմնի գծով 2024-2026 թվականների համար սահմանված ֆինանսավորման նախնական ընդհանուր կողմնորոշիչ չափաքանակները</t>
  </si>
  <si>
    <t>3. Ընդամենը հայտով ներկայացված ընդհանուր ծախսերը` 2024-2026 թթ. ՄԺԾԾ համար (տող 3.1 + տող 3.2 + տող 3.3.)</t>
  </si>
  <si>
    <t>3.1 Գոյություն ունեցող ծախսային պարտավորությունների գնահատում 2024-2026 թթ. ՄԺԾԾ համար (առանց ծախսային խնայողությունների վերաբերյալ առաջարկների ներառման)</t>
  </si>
  <si>
    <t>3.2 Ծախսային խնայողությունների գծով առաջարկները (-) նշանով</t>
  </si>
  <si>
    <t>3.3 Նոր նախաձեռնությունների գծով ընդհանուր ծախսերը</t>
  </si>
  <si>
    <t>5. Տարբերությունը 2024-2026թվականների համար սահմանված ֆինանսավորման նախնական ընդհանուր կողմնորոշիչ չափաքանակներից (տող 3-տող 1)</t>
  </si>
  <si>
    <t xml:space="preserve">Աղյուսակ 1. Քաղաքականությանն առնչվող բյուջետային ծրագրերն ու միջոցառումները </t>
  </si>
  <si>
    <t>2024թ (հազ. դրամ)</t>
  </si>
  <si>
    <t>2025թ (հազ. դրամ)</t>
  </si>
  <si>
    <t>2026թ (հազ. դրամ)</t>
  </si>
  <si>
    <t>ԼՐԱՑՄԱՆ ՊԱՀԱՆՋՆԵՐ</t>
  </si>
  <si>
    <t>4. Տարբերությունը ՀՀ 2023թ. պետական բյուջեի համապատասխան ցուցանիշից (տող 3 - տող 2)</t>
  </si>
  <si>
    <t>2. &lt;&lt;ՀՀ 2023թ. պետական բյուջեի մասին&gt;&gt; ՀՀ օրենքով պետական մարմնի գծով սահմանված ընդհանուր հատկացումները</t>
  </si>
  <si>
    <t>Ցուցանիշներ</t>
  </si>
  <si>
    <t xml:space="preserve">Հավելված 1. ՄԱՍ 3.  </t>
  </si>
  <si>
    <t>x</t>
  </si>
  <si>
    <t>2022թ.  (փաստացի) բազային տարի (հազ. դրամ)</t>
  </si>
  <si>
    <t>2023թ (պլան) (հազ. դրամ)</t>
  </si>
  <si>
    <t>Ընթացիկ միջոցառումներ</t>
  </si>
  <si>
    <t xml:space="preserve">Հավելված N 3. Բյուջետային ծրագրերի և ակնկալվող արդյունքների ներկայացման ձևաչափ </t>
  </si>
  <si>
    <t>Արդյունքի չափորոշիչի անվանումը և չափման միավորը</t>
  </si>
  <si>
    <t>Հավելված N 4. Բյուջետային ծրագրերի գծով ամփոփ ծախսերն ըստ բյուջետային ծախսերի գործառական դասակարգման տարրերի և ըստ տնտեսագիտական դասակարգման հոդվածների</t>
  </si>
  <si>
    <t>Ծրագրի /Միջոցառման անվոնւմը</t>
  </si>
  <si>
    <t>2023թ պլան (հազ. դրամ)</t>
  </si>
  <si>
    <t>Բազային տարի 2022թ․ (հազ. դրամ)</t>
  </si>
  <si>
    <t>2024թ բյուջե  (հազ. դրամ</t>
  </si>
  <si>
    <t>2026թ բյուջե  (հազ. դրամ)</t>
  </si>
  <si>
    <t>Հավելված N 6. Պետական մարմնի և դրա ենթակա կազմակերպությունների ստացվելիք եկամուտների աղբյուրները (բացառությամբ պետական բյուջեից ստացվող եկամուտների)</t>
  </si>
  <si>
    <t>Հավելված N 5. Բյուջետային ծրագրերի/միջոցառումների գծով ծախսերը՝ վարչատարածքային բաժանմամբ (ըստ մարզերի)</t>
  </si>
  <si>
    <t>2024թ բյուջե  (հազ. դրամ)</t>
  </si>
  <si>
    <t>Ընդամենը ըստ մարզերի</t>
  </si>
  <si>
    <t xml:space="preserve">Ընդամենը </t>
  </si>
  <si>
    <t>Հավելված N 7. Արտաքին աղբյուրներից ստացվող նպատակային վարկերի, դրամաշնորհների,  ինչպես նաև հիմնական գումարի մարման և ֆինանսական ակտիվների ձեռքբերման գծով ծախսերի հաշվին իրականացվելիք ծրագրերը</t>
  </si>
  <si>
    <t>Ձևաչափ 1. Արտաքին աղբյուրներից բյուջետային խողովակներով ստացվող նպատակային վարկերի և դրամաշնորհների հաշվին իրականացվելիք ծախսերը</t>
  </si>
  <si>
    <t>Ձևաչափ 2. Արտաքին աղբյուրներից բյուջետային խողովակներով ստացվող վարկերի հաշվին իրականացվելիք ծրագրերի շրջանակներում հիմնական գումարի մարման և ֆինանսական ակտիվների ձեռքբերման գծով ծախսերը</t>
  </si>
  <si>
    <t>Հավելված N 8. Ամփոփ ֆինանսական պահանջներ ՄԺԾԾ ժամանակահատվածի համար</t>
  </si>
  <si>
    <t>Ձևաչափ 1. Հայտով ներկայացված՝ 2024-2026թթ ընդհանուր ծախսերի համեմատությունը ՀՀ 2023թ. պետական բյուջեի և 2024-2026թթ. համար սահմանված նախնական կողմնորոշիչ չափաքակաների հետ</t>
  </si>
  <si>
    <t>Հավելված 10․ Հայտի հետ կապված հիմնական ռիսկերը</t>
  </si>
  <si>
    <t>Հավելված N 3. Բյուջետային ծրագրերի և ակնկալվող արդյունքների ներկայացման ձևաչափ</t>
  </si>
  <si>
    <t>1.  Լրացվում է հայտը ներկայացնող պետական մարմնի անվանումը</t>
  </si>
  <si>
    <t>ՄԱՍ 3. ՊԵՏԱԿԱՆ ՄԱՐՄՆԻ ԾՐԱԳՐԵՐԻ ԳԾՈՎ ՎԵՐՋՆԱԿԱՆ ԱՐԴՅՈՒՆՔԻ ՑՈՒՑԱՆԻՇՆԵՐԸ</t>
  </si>
  <si>
    <t xml:space="preserve">ՄԱՍ 4. ՊԵՏԱԿԱՆ ՄԱՐՄՆԻ ԳԾՈՎ ԱՐԴՅՈՒՆՔԱՅԻՆ (ԿԱՏԱՐՈՂԱԿԱՆ) ՑՈՒՑԱՆԻՇՆԵՐԸ </t>
  </si>
  <si>
    <t>Ծրագրի միջոցառումները</t>
  </si>
  <si>
    <t>31․ Ծախսերը ներկայացնել նաև դրամով՝ կիրառելով փետրվարի 1-ի արտարժույթի ԿԲ փոխարժեքը</t>
  </si>
  <si>
    <t>Հավելված N 9. Միջոլորտային (խաչվող) առանձին քաղաքականություններին առնչվող ծրագրերի և միջոցառումների ներկայացման ամփոփ ձևաչափ</t>
  </si>
  <si>
    <r>
      <t>Պետական մարմնի անվանումը</t>
    </r>
    <r>
      <rPr>
        <vertAlign val="superscript"/>
        <sz val="8"/>
        <color rgb="FF000000"/>
        <rFont val="GHEA Grapalat"/>
        <family val="3"/>
      </rPr>
      <t>1</t>
    </r>
    <r>
      <rPr>
        <sz val="8"/>
        <color rgb="FF000000"/>
        <rFont val="GHEA Grapalat"/>
        <family val="3"/>
      </rPr>
      <t>՝</t>
    </r>
  </si>
  <si>
    <r>
      <t>1. Հիմնական ռազմավարական նպատակները և գերակա վերջնական արդյունքները</t>
    </r>
    <r>
      <rPr>
        <vertAlign val="superscript"/>
        <sz val="10"/>
        <color theme="1"/>
        <rFont val="GHEA Grapalat"/>
        <family val="3"/>
      </rPr>
      <t>2</t>
    </r>
    <r>
      <rPr>
        <sz val="10"/>
        <color theme="1"/>
        <rFont val="GHEA Grapalat"/>
        <family val="3"/>
      </rPr>
      <t xml:space="preserve"> </t>
    </r>
  </si>
  <si>
    <t>2․ Համառոտ ներկայացնել այն հիմնական ռազմավարական նպատակները և գերակա վերջնական արդյունքները, որոնց վրա պետական մարմինը ձգտում է ներազդել իր պատասխանատվության ներքո իրականացվող բյուջետային ծրագրերի և միջոցառումների միջոցով</t>
  </si>
  <si>
    <t>3․ Համառոտ ներկայացնել պետական մարմնի պատասխանատվության ներքո իրականացվող բյուջետային ծրագրերում կատարվող հիմնական փոփոխությունները՝ ներառյալ փոփոխություններ մատուցվող ծառայություններում, տրամադրվող տրանսֆերտներում և շահառուների շրջանակներում: Ներկայացնել միայն այն փոփոխությունները, որոնք հատկապես կարևորվում են հիմնական գերակա վերջնական արդյունքների ձեռք բերման տեսանկյունից</t>
  </si>
  <si>
    <t>4.Համառոտ ներկայացնել պետական մարմնի պատասխանատվության ներքո իրականացվող բյուջետային ծրագրերի շրջանակներում իրականացվող Կապիտալ բնույթի հիմնական միջոցառումները , որոնք ուղղված են գերակա վերջնական արդյուքների ապահովմանը</t>
  </si>
  <si>
    <t>5․ Համառոտ ներկայացնել պետական մարմնի պատասխանատվության ներքո իրականացվող բյուջետային ծրագրերի շրջանակներում իրականացվող ֆինանսական ակտիվների կառավարման այն հիմնական միջոցառումները (բաժնետոմսերի ձեռք բերում, վարկերի տրամադրում և այլն), որոնք ուղղված են գերակա վերջնական արդյուքների ապահովմանը</t>
  </si>
  <si>
    <t xml:space="preserve">6․ Լրացվում է համապատասխան ծրագրի դասիչը՝ Ծրագրային դասակարգչով սահմանված դասիչներին համապատասխան </t>
  </si>
  <si>
    <t>7․ Լրացվում է համապատասխան ծրագրի գծով ընդհանուր հատկացումների չափը՝ բազային (փաստացի),  պլանավորվող և կանխատեսվող տարիների համար։ Այն հավասար է տվյալ ծրագրի բոլոր միջոցառումների գծով հատկացումների հանրագումարին</t>
  </si>
  <si>
    <t xml:space="preserve">8․ Աղյուսակում միևնույն ծրագրի շրջանակներում իրականացվող միևնույն տիպի միջոցառումներն անհրաժեշտ է ներկայացնել խմբավորված տեսքով: Օրինակ, միևնույն ծրագրի շրջանակներում իրականացվող բոլոր ընթացիկ բնույթի միջոցառումները (ծառայությունների մատուցում, տրանսֆերտերի տրամադրում և այլն) անհրաժետ է ներկայացնել Ընթացիկ միջոցառումների համար նախատեսված հատվածում՝հաջորդաբար, իսկ կապիտալ միջոցառումները՝ այդ տիպի միջոցառումների համար նախատեսված հատվածում: </t>
  </si>
  <si>
    <t>9․ Լրացվում է համապատասխան միջոցառման դասիչը՝ Ծրագրային դասակարգչով սահմանված դասիչներին համապատասխան</t>
  </si>
  <si>
    <t>10․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</si>
  <si>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>11․  Լրացվում է ծրագրի նպատակը</t>
  </si>
  <si>
    <t>12․ Լրացվում է ծրագրի դասիչը՝ Ծրագրային դասակարգչով սահմանված դասիչներին համապատասխան</t>
  </si>
  <si>
    <t>13․  Լրացվում է ծրագրի անվանումը</t>
  </si>
  <si>
    <t xml:space="preserve">14. Լրացվում է ծրագրի վերջնական արդյունքի չափորոշիչը։ </t>
  </si>
  <si>
    <t>15.Լրացվում է վերջնական արդյունքի չափորոշիչի ելակետային փաստացի ցուցանիշը, որի նկատմամբ դիտարկվում է վերջնական արդյունքի ցուցանիշների դինամիկան (որպես ելակետային ցուցանիշ դիտել 2022թվականի փաստացի ցուցանիշը իսկ անհնարինության դեպքում վերջին փաստացի ցուցանիշը)</t>
  </si>
  <si>
    <t>16. Լրացվում է վերջնական արդյունքի չափորոշիչի ելակետային ցուցանիշի ժամկետը (որպես ելակետային ժամկետ դիտել 2021 թվականը իսկ անհնարինության դեպքում վերջին փաստացի ցուցանիշի ժամկետը)</t>
  </si>
  <si>
    <t>17. Լրացվում է վերջնական արդյունքի չափորոշիչի թիրախային/կանխատեսվող ցուցանիշը, որի նկատմամբ դիտարկվում է վերջնական արդյունքի ցուցանիշների դինամիկան։ Անհրաժեշտ է, հաշվի առնել, որպեսզի ծրագրերի վերջնարդյունքները բխեն ոլորտային քաղաքականության կամ ՀՀ կառավարության ծրագրով սահմանված քաղաքականության թիրախներից:</t>
  </si>
  <si>
    <t>18. Լրացվում է վերջնական արդյունքի չափորոշիչի թիրախային /կանխատեսվող ժամկետը։</t>
  </si>
  <si>
    <t>19. Ներկայացնել համապատասխան ծրագրերի գծով սահմանվող վերջնական արդյունքների չափորոշիչների կապը ՀՀ կառավարության ծրագրով և/կամ գործող այլ ռազմավարական փաստաթղթերով սահմանված քաղաքականության կոնկրետ նպատակների և թիրախների հետ, կատարելով հղումներ համապատասխան փաստաթղթերին, ներկայացնելով համապատասխան դրույթներ և փաստաթղթերով սահմանված թիրախային ցուցանիշներ: Ներկայացնել նաև թե ինչպես են ծրագրերի վերջնական արդյունքները նպաստելու համապատասխան քաղաքականության թիրախների իրագործմանը:</t>
  </si>
  <si>
    <t>20. Ներկայացնել համապատասխան ծրագրերի գծով սահմանվող վերջնական արդյունքների չափորոշիչների կապը ՄԱԿ-ի «Կայուն զարգացման 2030 օրակարգում» ներառված կայուն զարգացման 17 նպատակներն և դրանց գծով սահմանված գլոբալ ցուցանիշների հետ: Այն դեպքերում, երբ միևնույն ծրագիրը կապված է մեկից ավելի զարգացման նպատակների և ցուցանիշների հետ, անհրաժեշտ է նշել համապատասխան նպատակներն ու ցուցանիշները՝ նկարագրելով, թե ինչպես են ծրագրերի վերջնական արդյունքները նպաստելու դրանց իրագործմանը: ՄԱԿ-ի կայուն զարգացման նպպատակների և գլոբալ ցուցանիշների վերաբերյալ մանրամասն տեղեկատվությունը կարելի է ծանոթանալ ՄԱԿ-ի պաշտոնական ինտերնետային կայքից` հետևյալ հղումով (http://un.am/hy/p/sustainabledevelopmentgoals):</t>
  </si>
  <si>
    <t xml:space="preserve">21․ Ձևաչափում տեղեկատվությունը ներկայացվում է պետական մարմնին տրամադրվող հատկացումների շրջանակներում իրականացվող յուրաքանչյուր միջոցառման գծով՝ խմբավորված ըստ առանձին ծրագրերի </t>
  </si>
  <si>
    <t>22․ Հաջորդաբար ներկայացվող աղյուսակների տեսքով ներկայացվում են համապատասխան ծրագրի գծով միջոցառումներից յուրաքանչյուրի գծով արդյունքային (կատարողական) ցուցանիշները։ Անհրաժեշտ է հաշվի առնել, որ ծրագրերի միջոցառումները ունենան հստակ/ չափելի/համադրելի ուղղակի արդյունքի ոչ ֆինանսական ցուցանիշներ։</t>
  </si>
  <si>
    <t>23․ Ներկայացվում է միջոցառման կանխատեսվող ցուցանիշները միջոցառման ավարտի համար նախատեսված տարեթվի դրությամբ: Լրացվում է միայն այն միջոցառումների համար, որոնք ունեն հստակ   կանխատեսվող ավարտի ժամկետ:</t>
  </si>
  <si>
    <t>24․ Լրացվում է տվյալ միջոցառման տեսակը՝ Ծառայությունների մատուցում, Տրանսֆերտների տրամադրում, Ֆինանսավորման ծախսերի իրականացում և այլն: Միջոցառումների տեսակների սպառիչ ցանկը և դրանց առնչվող տեղեկատվության վերաբերյալ մանրամասն պահանջները ներկայացված են մեթոդական ցուցումների բաղկացուցիչ մաս հանդիսացող «Ծրագրային բյուջետավորման ձևաչափով բյուջետային ծրագրերի և միջոցառումների սահմանման» մեթոդական ձեռնարկով:</t>
  </si>
  <si>
    <t xml:space="preserve">25․ Ծառայությունների դեպքում լրացվում է ծառայությունը մատուցող կազմակերպության(ների) անվանում(ներ)ը (օրինակ՝ դպրոցներ, հիվանդանոցներ, թատրոններ, թանգարաններ և այլն): Հանրային սեփականության կառավարման միջոցառումների դեպքում՝ լրացվում է ակտիվն օգտագործող կազմակերպության(ների) անվանում(ներ)ը, Տրանսֆերտների դեպքում՝ շահառուների ընտրության չափանիշները: </t>
  </si>
  <si>
    <t xml:space="preserve">26․  Լրացվում է ոչ ֆինանսական չափորոշիչի տեսակը (քանակի, որակի, ծածկույթի, ժամկետի և այլ չափորոշիչ): Միջոցառման գծով այլ ֆինանսական չափորոշիչ (օրինակ՝ մատուցվող ծառայության  միավորի գինը և այլն) սահմանված լինելու դեպքում այս դաշտում լրացվում է &lt;Ոչ ֆինանսական չափորոշիչ&gt; բառերը: Յուրաքանչյուր չափորոշիչի վերաբերյալ տեղեկատվությունն անհրաժեշտ է ներկայացնել առանձին տողով: Ոչ ֆինանսական չափորոշիչներ և ցուցանիշներ չեն ներկայացվում պետական մարմինների ներքին ծառայությունների համար նախատեսվող վարչական բնույթի միջոցառումների համար: Այն ծրագրերի և միջոցառումների դեպքում, որոնք առնչվում են միջոլորտային (խաչվող) քաղաքականությունների նպատակների և գերակայությունների (գենդերային քաղաքականություն, կորոնավիրուսի համավարակի հետևանքների հաղթահարում, 2020թ Արցախյան պատերազմի հետևանքների հաղթահարում/տնտեսության հետպատերազմյան վերականգնում) հետ, ոչ-ֆինանսական արդյունքների  ցուցանիշների կազմում անհրաժեշտ է ներառել նաև այդ քաղաքականություններին առնչվող, այդ թվում՝ գենդերային զգայուն ոչ-ֆինանսական ցուցանիշներ: </t>
  </si>
  <si>
    <t xml:space="preserve">27․ Բացել բյուջետային ծախսերը ըստ բյուջետային ծախսերի տնտեսագիտական դասակարգման առանձին կատեգորիաների մակարդակով </t>
  </si>
  <si>
    <t xml:space="preserve">28․ Բացել բյուջետային ծախսերը ըստ բյուջետային ծախսերի տնտեսագիտական դասակարգման առանձին կատեգորիաների մակարդակով </t>
  </si>
  <si>
    <t>29․ Բացել բյուջետային ծախսերը առանձին մարզերի մակարդակով</t>
  </si>
  <si>
    <t>30․ Եթե նվիրատվությունները ստացվում են նաև արտաքին աղբյուրներից, ապա դրանք համառոտ նկարագրել ըստ յուրաքանչյուր նվիրատուի</t>
  </si>
  <si>
    <t xml:space="preserve">32․ Յուրաքանչյուր միջոցառման գծով բյուջետային ծախսերը բացել բյուջետային ծախսերի տնտեսագիտական դասակարգման առանձին կատեգորիաների մակարդակով </t>
  </si>
  <si>
    <t>33․ Ծախսերը ներկայացնել նաև դրամով՝ կիրառելով փետրվարի 1-ի արտարժույթի ԿԲ փոխարժեքը</t>
  </si>
  <si>
    <t xml:space="preserve">34. Յուրքանչյուր առանձին միջոլորտային (խաչվող) քաղաքականության համար լրացվում է առանձին ձևաչափ: </t>
  </si>
  <si>
    <t>35. Նշվում է միջոլորտային (խաչվող) քաղաքականության անվանումը: Խոսքը վերաբերվում է այնպիսի քաղաքականությունների մասին, որոնց արդյունքներն ու դրանց շրջանակներում իրականացվող միջոցառումներն առնչվում են մեկից ավելի ոլորտների,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 (օրինակ՝ գենդերային քաղաքականություն, կորոնավիրուսի համավարակի հետևանքների հաղթահարում և այլն):</t>
  </si>
  <si>
    <t>36. Նշվում է տվյալ խաչվող քաղաքականության նպատակ(ներ)ը:  Հնարավորության դեպքում անհրաժեշտ է կատարել հղումներ ՀՀ կառավարության համապատասխան նպատակներն ու գերակայությունները սահմանող փաստաթղթերին:</t>
  </si>
  <si>
    <t>37. Նշվում է տվյալ քաղաքականության շրջանակներում միջինժամկետ հատվածում ակնկալվող հիմնական արդյունքները: Արդյունքները նկարագրելիս հնարավորության սահմաններում անհրաժեշտ է ներկայացնել այն հիմնական վերջնական արդյունքները, որոնց նպաստելու են ներկայացված  միջոցառումների իրականացումը:</t>
  </si>
  <si>
    <t>38. Ներկայացվում է համապատասխան խաչվող քաղաքկանության իրականացման հետ կապված իրավիճակի նկարագրությունը: Ներկայացվում է տվյալ քաղաքականության շրջանակներում պետական մարմնի պատասխանատվությամբ իրականացվող ծրագրերի և միջոցառումների գծով վերջին միտումները ինչպես ոչ ֆինանսական, այնպես էլ ֆինանսական ցուցանիշների մակարդակով:</t>
  </si>
  <si>
    <t xml:space="preserve">39. Լրացվում է համապատասխան խաչվող քաղաքականությանն առնչվող միջոցառումների (գոյություն ունեցող պարտավորություններ և նոր նախաձեռնություններ հանդիսացող) գծով համապատասխան տարիների համար հաշվարկված ծախսերը: </t>
  </si>
  <si>
    <t>40. Ներկայացվում է տեղեկատվություն համապատասխան խաչվող քաղաքականությանը տվյալ միջոցառման առնչության վերաբերյալ: Առնչությունը ներկայացնելիս, անհրաժեշտ է հստակեցնել, թե ինչպես է տվյալ միջոցառումը նպաստելու խաչվող քաղաքականության նպատակների իրականացմանը, այդ թվում՝ այն հիմնավորելով համապատասխան արդյունքային ցուցանիշներով: Այն դեպքում, երբ միջոցառման շրջանակներում իրականացվող ծախսերի միայն մի մասն է առնչվում խաչվող քաղաքականությանը, անհրաժեշտ է այդ մասին կատարել նշում՝ հնարավորության դեպքում նկարագրելով միջոցառման առնչվող բաղադրիչ(ներ)ը:</t>
  </si>
  <si>
    <t>41․ Ներկայացնել 1-5 թվանշանով, որտեղ 1 թվանշանը ենթադրում է առավել բարձր հավանականություն</t>
  </si>
  <si>
    <r>
      <t>2. Բյուջետային ծրագրերում կատարվող հիմնական փոփոխությունները</t>
    </r>
    <r>
      <rPr>
        <vertAlign val="superscript"/>
        <sz val="10"/>
        <color theme="1"/>
        <rFont val="GHEA Grapalat"/>
        <family val="3"/>
      </rPr>
      <t>3</t>
    </r>
  </si>
  <si>
    <r>
      <t>3.Կապիտալ բնույթի հիմնական միջոցառումները</t>
    </r>
    <r>
      <rPr>
        <vertAlign val="superscript"/>
        <sz val="10"/>
        <color theme="1"/>
        <rFont val="GHEA Grapalat"/>
        <family val="3"/>
      </rPr>
      <t>4</t>
    </r>
    <r>
      <rPr>
        <sz val="10"/>
        <color theme="1"/>
        <rFont val="GHEA Grapalat"/>
        <family val="3"/>
      </rPr>
      <t xml:space="preserve"> </t>
    </r>
  </si>
  <si>
    <r>
      <t>4. Ֆինանսական ակտիվների կառավարմանն անչվող միջոցառումները</t>
    </r>
    <r>
      <rPr>
        <vertAlign val="superscript"/>
        <sz val="10"/>
        <color theme="1"/>
        <rFont val="GHEA Grapalat"/>
        <family val="3"/>
      </rPr>
      <t>5</t>
    </r>
    <r>
      <rPr>
        <sz val="10"/>
        <color theme="1"/>
        <rFont val="GHEA Grapalat"/>
        <family val="3"/>
      </rPr>
      <t>՝</t>
    </r>
  </si>
  <si>
    <r>
      <t>Ծրագրային դասիչ</t>
    </r>
    <r>
      <rPr>
        <vertAlign val="superscript"/>
        <sz val="8"/>
        <color rgb="FF000000"/>
        <rFont val="GHEA Grapalat"/>
        <family val="3"/>
      </rPr>
      <t>6</t>
    </r>
  </si>
  <si>
    <r>
      <t>Ծրագրի միջոցառումներ</t>
    </r>
    <r>
      <rPr>
        <vertAlign val="superscript"/>
        <sz val="8"/>
        <color rgb="FF000000"/>
        <rFont val="GHEA Grapalat"/>
        <family val="3"/>
      </rPr>
      <t>8</t>
    </r>
  </si>
  <si>
    <r>
      <t>Միջոցառում</t>
    </r>
    <r>
      <rPr>
        <vertAlign val="superscript"/>
        <sz val="8"/>
        <color rgb="FF000000"/>
        <rFont val="GHEA Grapalat"/>
        <family val="3"/>
      </rPr>
      <t>9</t>
    </r>
  </si>
  <si>
    <r>
      <t>Միջոցառման տեսակը</t>
    </r>
    <r>
      <rPr>
        <vertAlign val="superscript"/>
        <sz val="8"/>
        <color rgb="FF000000"/>
        <rFont val="GHEA Grapalat"/>
        <family val="3"/>
      </rPr>
      <t>10</t>
    </r>
  </si>
  <si>
    <r>
      <t>Նպատակը</t>
    </r>
    <r>
      <rPr>
        <vertAlign val="superscript"/>
        <sz val="8"/>
        <color rgb="FF000000"/>
        <rFont val="GHEA Grapalat"/>
        <family val="3"/>
      </rPr>
      <t xml:space="preserve">11 </t>
    </r>
  </si>
  <si>
    <r>
      <t>Ծրագրի դասիչը</t>
    </r>
    <r>
      <rPr>
        <vertAlign val="superscript"/>
        <sz val="8"/>
        <color rgb="FF000000"/>
        <rFont val="GHEA Grapalat"/>
        <family val="3"/>
      </rPr>
      <t>12</t>
    </r>
  </si>
  <si>
    <r>
      <t>Ծրագրի անվանումը</t>
    </r>
    <r>
      <rPr>
        <vertAlign val="superscript"/>
        <sz val="8"/>
        <color rgb="FF000000"/>
        <rFont val="GHEA Grapalat"/>
        <family val="3"/>
      </rPr>
      <t>13</t>
    </r>
  </si>
  <si>
    <r>
      <t>Չափորոշիչը</t>
    </r>
    <r>
      <rPr>
        <vertAlign val="superscript"/>
        <sz val="8"/>
        <color theme="1"/>
        <rFont val="GHEA Grapalat"/>
        <family val="3"/>
      </rPr>
      <t>14</t>
    </r>
  </si>
  <si>
    <r>
      <t>Ցուցանիշը</t>
    </r>
    <r>
      <rPr>
        <vertAlign val="superscript"/>
        <sz val="8"/>
        <color theme="1"/>
        <rFont val="GHEA Grapalat"/>
        <family val="3"/>
      </rPr>
      <t>15</t>
    </r>
  </si>
  <si>
    <r>
      <t>Ժամկետը</t>
    </r>
    <r>
      <rPr>
        <vertAlign val="superscript"/>
        <sz val="8"/>
        <color theme="1"/>
        <rFont val="GHEA Grapalat"/>
        <family val="3"/>
      </rPr>
      <t>16</t>
    </r>
  </si>
  <si>
    <r>
      <t>Ցուցանիշը</t>
    </r>
    <r>
      <rPr>
        <vertAlign val="superscript"/>
        <sz val="8"/>
        <color theme="1"/>
        <rFont val="GHEA Grapalat"/>
        <family val="3"/>
      </rPr>
      <t>17</t>
    </r>
  </si>
  <si>
    <r>
      <t>Ժամկետը</t>
    </r>
    <r>
      <rPr>
        <vertAlign val="superscript"/>
        <sz val="8"/>
        <color theme="1"/>
        <rFont val="GHEA Grapalat"/>
        <family val="3"/>
      </rPr>
      <t>18</t>
    </r>
  </si>
  <si>
    <r>
      <t>Կապը ՀՀ կառավարության ծրագրով  և ՀՀ գործող այլ ռազմավարական փաստաթղթերով սահմանված ՀՀ կառավարության քաղաքականության նպատակների և թիրախների հետ</t>
    </r>
    <r>
      <rPr>
        <vertAlign val="superscript"/>
        <sz val="8"/>
        <color rgb="FF000000"/>
        <rFont val="GHEA Grapalat"/>
        <family val="3"/>
      </rPr>
      <t>19</t>
    </r>
  </si>
  <si>
    <r>
      <t>Կապը ՄԱԿ-ի կայուն զարգացման նպատակների և ցուցանիշների հետ</t>
    </r>
    <r>
      <rPr>
        <vertAlign val="superscript"/>
        <sz val="8"/>
        <color rgb="FF000000"/>
        <rFont val="GHEA Grapalat"/>
        <family val="3"/>
      </rPr>
      <t>20</t>
    </r>
  </si>
  <si>
    <r>
      <t>ՄԱՍ 4. ՊԵՏԱԿԱՆ ՄԱՐՄՆԻ ԳԾՈՎ ԱՐԴՅՈՒՆՔԱՅԻՆ (ԿԱՏԱՐՈՂԱԿԱՆ) ՑՈՒՑԱՆԻՇՆԵՐԸ</t>
    </r>
    <r>
      <rPr>
        <vertAlign val="superscript"/>
        <sz val="11"/>
        <color theme="1"/>
        <rFont val="Calibri"/>
        <family val="2"/>
        <scheme val="minor"/>
      </rPr>
      <t xml:space="preserve"> 21</t>
    </r>
  </si>
  <si>
    <r>
      <t>Ծրագրի միջոցառումները</t>
    </r>
    <r>
      <rPr>
        <b/>
        <vertAlign val="superscript"/>
        <sz val="10"/>
        <color theme="1"/>
        <rFont val="GHEA Grapalat"/>
        <family val="3"/>
      </rPr>
      <t>22</t>
    </r>
  </si>
  <si>
    <r>
      <t>Միջոցառման ավարտի տարեթիվը</t>
    </r>
    <r>
      <rPr>
        <vertAlign val="superscript"/>
        <sz val="8"/>
        <color theme="1"/>
        <rFont val="GHEA Grapalat"/>
        <family val="3"/>
      </rPr>
      <t>23</t>
    </r>
  </si>
  <si>
    <r>
      <t xml:space="preserve">Միջոցառման տեսակը </t>
    </r>
    <r>
      <rPr>
        <vertAlign val="superscript"/>
        <sz val="11"/>
        <color theme="1"/>
        <rFont val="Calibri"/>
        <family val="2"/>
        <scheme val="minor"/>
      </rPr>
      <t>24՝</t>
    </r>
  </si>
  <si>
    <r>
      <t>Միջոցառումն իրականացնողի անվանումը</t>
    </r>
    <r>
      <rPr>
        <vertAlign val="superscript"/>
        <sz val="8"/>
        <color theme="1"/>
        <rFont val="GHEA Grapalat"/>
        <family val="3"/>
      </rPr>
      <t>25</t>
    </r>
    <r>
      <rPr>
        <sz val="8"/>
        <color theme="1"/>
        <rFont val="GHEA Grapalat"/>
        <family val="3"/>
      </rPr>
      <t>՝</t>
    </r>
  </si>
  <si>
    <r>
      <t>Արդյունքի չափորոշիչի տեսակը</t>
    </r>
    <r>
      <rPr>
        <vertAlign val="superscript"/>
        <sz val="8"/>
        <color rgb="FF000000"/>
        <rFont val="GHEA Grapalat"/>
        <family val="3"/>
      </rPr>
      <t>26</t>
    </r>
  </si>
  <si>
    <r>
      <t>Գործառական դասակարգման</t>
    </r>
    <r>
      <rPr>
        <vertAlign val="superscript"/>
        <sz val="11"/>
        <color theme="1"/>
        <rFont val="Calibri"/>
        <family val="2"/>
        <scheme val="minor"/>
      </rPr>
      <t xml:space="preserve"> 27</t>
    </r>
  </si>
  <si>
    <t>ՀՀ ՎԱՅՈՑ ՁՈՐԻ ՄԱՐԶՊԵՏԱՐԱՆ</t>
  </si>
  <si>
    <t>ՀՀ ՎԱՅՈՑ ՁՈՐԻ ՄԱՐԶՈՒՄ ՊԵՏԱԿԱՆ ՔԱՂԱՔԱԿԱՆՈՒԹՅԱՆ ԱՊԱՀՈՎՈՒՄ</t>
  </si>
  <si>
    <t>1051</t>
  </si>
  <si>
    <t>ՀՀ Վայոց ձորի մարզում տարածքային պետական կառավարում</t>
  </si>
  <si>
    <t>ՀՀ Վայոց ձորի մարզում պետական քաղաքականության իրականացման ապահովում</t>
  </si>
  <si>
    <r>
      <t xml:space="preserve">ÐÐ Վայոց ձորի Ù³ñ½ում </t>
    </r>
    <r>
      <rPr>
        <i/>
        <sz val="8"/>
        <rFont val="Arial Armenian"/>
        <family val="2"/>
      </rPr>
      <t xml:space="preserve">իրականացվող </t>
    </r>
    <r>
      <rPr>
        <i/>
        <sz val="8"/>
        <color theme="1"/>
        <rFont val="Arial Armenian"/>
        <family val="2"/>
      </rPr>
      <t>պետական ծրագրերի արդյունավետության և հասցեականության բարելավում, հետադարձ կապի ապահովում</t>
    </r>
  </si>
  <si>
    <t>ՀՀ Վայոց ձորի մարզպետարանի կողմից տարածքային պետական կառավարման ապահովում</t>
  </si>
  <si>
    <t>11001</t>
  </si>
  <si>
    <t>Մարզպետարանի ենթակայության հիմնարկների կառավարում, կրթության, ճանապարհաշինության, քաղաքաշինության և այլ ոլորտներում հասարակական պատվերի տեղաբաշխում, տնտեսության և սոցիալական տարբեր ոլորտներում մարզային միջոցառումների համակարգում</t>
  </si>
  <si>
    <t>Ծառայությունների մատուցում</t>
  </si>
  <si>
    <t>31001</t>
  </si>
  <si>
    <t>ՀՀ Վայոց ձորի մարզպետարանի տեխնիկական հագեցվածության բարելավում</t>
  </si>
  <si>
    <t>ՀՀ Վայոց ձորի մարզպետարանի աշխատանքային պայմանների բարելավման համար վարչական սարքավորումների ձեռքբերում</t>
  </si>
  <si>
    <t>Պետական մարմինների կողմից օգտագործվող ոչ ֆինանսական ակտիվների հետ գործառնություններ</t>
  </si>
  <si>
    <t>ՀՀ Վայոց ձորի մարզպետարան</t>
  </si>
  <si>
    <t xml:space="preserve">Ø³ñ½³ÛÇÝ »ÝÃ³Ï³ÛáõÃÛ³Ý ÏñÃáõÃÛ³Ý äà²Î-Ý»ñÇ  թիվ, հատ </t>
  </si>
  <si>
    <t xml:space="preserve">Ø³ñ½³ÛÇÝ »ÝÃ³Ï³ÛáõÃÛ³Ý Ùß³ÏáõÛÃÇ äà²Î-Ý»ñÇ  թիվ, հատ </t>
  </si>
  <si>
    <t xml:space="preserve">Ø³ñ½³ÛÇÝ »ÝÃ³Ï³ÛáõÃÛ³Ý ³éáÕç³å³ÑáõÃÛ³Ý äà²Î-Ý»ñÇ  թիվ, հատ </t>
  </si>
  <si>
    <t xml:space="preserve">Ø³ñ½³ÛÇÝ »ÝÃ³Ï³ÛáõÃÛ³Ý ³éáÕç³å³ÑáõÃÛ³Ý ö´À-Ý»ñÇ թիվ, հատ </t>
  </si>
  <si>
    <t>Քանակական</t>
  </si>
  <si>
    <t>Ð³Ù³Ï³ñ·ã³ÛÇÝ ë³ñù³íáñáõÙÝ»ñÇ ù³Ý³Ï, Ñ³ï</t>
  </si>
  <si>
    <t>¶ñ³ë»ÝÛ³Ï³ÛÇÝ ·áõÛùÇ ÙÇ³íáñ ù³Ý³Ï, Ñ³ï</t>
  </si>
  <si>
    <t>ՀՀ Վայոց ձորի մարզում պետական  քաղաքականության իրականացում և ապահովում</t>
  </si>
  <si>
    <t>ՀՀ Վայոց ձորի մարզի տարածքում կատարված ներդրումների ծավալը մեկ շնչի հաշվով, հազար դրամ</t>
  </si>
  <si>
    <t>Տարվա ընթացում ստեղծված ոչ գյուղատնտեսական աշխատատեղերի թիվ,  մարդ</t>
  </si>
  <si>
    <t>1000 բնակչին ընկնող նոր ստեղծվող աշխատատեղերի թիվ, տոկոս</t>
  </si>
  <si>
    <t>100,1</t>
  </si>
  <si>
    <t>6.Ինստիտուցիոնալ զարգացում,Տարածքային կառավարում  և տեղական ինքնակառավարում,էջ 90</t>
  </si>
  <si>
    <t>4111 Աշխատողների աշխատավարձեր և հավելավճարներ</t>
  </si>
  <si>
    <t>4112ՔՊարգևատրումներ և դրամական խրախուսումներ</t>
  </si>
  <si>
    <t>4113Քաղաքացիական, դատական և պետական այլ ծառայողների պարգևատրում</t>
  </si>
  <si>
    <t>4212 Էներգետիկ ծառայություններ</t>
  </si>
  <si>
    <t>4213 Կոմունալ ծառայություններ</t>
  </si>
  <si>
    <t xml:space="preserve"> 4214 Կապի ծառայություններ</t>
  </si>
  <si>
    <t>4215 Ապահովագրական ծախսեր</t>
  </si>
  <si>
    <t>4221  Ներքին գործուղումներ</t>
  </si>
  <si>
    <t>4232Համակարգչային ծառայություններ</t>
  </si>
  <si>
    <t>4234Տեղեկատվական ծառայություններ</t>
  </si>
  <si>
    <t>4235Կառավարչական ծառայություններ</t>
  </si>
  <si>
    <t>4237 Ներկայացուցչական ծախսեր</t>
  </si>
  <si>
    <t>4239 Ընդհանուր բնույթի ծառայություններ</t>
  </si>
  <si>
    <t>4241մասնագիտական ծառայություններ</t>
  </si>
  <si>
    <t>4252  Մեքենաների և սարքավորումների ընթացիկ նորոգում և պահպանում</t>
  </si>
  <si>
    <t xml:space="preserve"> 4261 Գրասենյակային նյութեր և հագուստ</t>
  </si>
  <si>
    <t xml:space="preserve"> 4264 Տրանսպորտային նյութեր</t>
  </si>
  <si>
    <t>4267 Կենցաղային և հանրային սննդի նյութեր</t>
  </si>
  <si>
    <t>4729 Այլ նպաստներ բյուջեից</t>
  </si>
  <si>
    <t>4823 Պարտադիր վճարներ</t>
  </si>
  <si>
    <t>5122Վարչական սարքավորումներ</t>
  </si>
  <si>
    <t>4251շենքերի և կառույցների ընթացիկ նորոգում և պահպանում</t>
  </si>
  <si>
    <t>Տրանսպորտային ë³ñù³íáñáõÙÝ»ñÇ ù³Ý³Ï, Ñ³ï</t>
  </si>
  <si>
    <t>5121Տրանսպորտային սարքավորումներ</t>
  </si>
  <si>
    <t>4233աշխատակազմի մասնագիտական զարգացման ծառայություններ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</si>
</sst>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8"/>
      <color rgb="FF000000"/>
      <name val="GHEA Grapalat"/>
      <family val="3"/>
    </font>
    <font>
      <i/>
      <sz val="8"/>
      <color rgb="FF000000"/>
      <name val="GHEA Grapalat"/>
      <family val="3"/>
    </font>
    <font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rgb="FF000000"/>
      <name val="Courier New"/>
      <family val="3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vertAlign val="superscript"/>
      <sz val="8"/>
      <color theme="1"/>
      <name val="GHEA Grapalat"/>
      <family val="3"/>
    </font>
    <font>
      <b/>
      <i/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0"/>
      <color rgb="FF002060"/>
      <name val="GHEA Grapalat"/>
      <family val="3"/>
    </font>
    <font>
      <b/>
      <sz val="8"/>
      <color rgb="FF002060"/>
      <name val="GHEA Grapalat"/>
      <family val="3"/>
    </font>
    <font>
      <b/>
      <i/>
      <sz val="9"/>
      <color theme="1"/>
      <name val="GHEA Grapalat"/>
      <family val="3"/>
    </font>
    <font>
      <vertAlign val="superscript"/>
      <sz val="8"/>
      <color rgb="FF000000"/>
      <name val="GHEA Grapalat"/>
      <family val="3"/>
    </font>
    <font>
      <vertAlign val="superscript"/>
      <sz val="10"/>
      <color theme="1"/>
      <name val="GHEA Grapalat"/>
      <family val="3"/>
    </font>
    <font>
      <b/>
      <vertAlign val="superscript"/>
      <sz val="10"/>
      <color theme="1"/>
      <name val="GHEA Grapalat"/>
      <family val="3"/>
    </font>
    <font>
      <i/>
      <sz val="8"/>
      <color theme="1"/>
      <name val="Arial Armenian"/>
      <family val="2"/>
    </font>
    <font>
      <i/>
      <sz val="8"/>
      <name val="Arial Armenian"/>
      <family val="2"/>
    </font>
    <font>
      <i/>
      <sz val="8"/>
      <color rgb="FF000000"/>
      <name val="Arial Armenian"/>
      <family val="2"/>
    </font>
    <font>
      <i/>
      <u/>
      <sz val="8"/>
      <color rgb="FFFF0000"/>
      <name val="Arial Armenian"/>
      <family val="2"/>
    </font>
    <font>
      <sz val="8"/>
      <color rgb="FFFF0000"/>
      <name val="Arial Armenian"/>
      <family val="2"/>
    </font>
    <font>
      <i/>
      <u/>
      <sz val="8"/>
      <color theme="1"/>
      <name val="Arial Armenian"/>
      <family val="2"/>
    </font>
    <font>
      <sz val="9"/>
      <color rgb="FFFF0000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/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/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/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textRotation="90" wrapText="1"/>
    </xf>
    <xf numFmtId="0" fontId="4" fillId="0" borderId="0" xfId="0" applyFont="1" applyBorder="1" applyAlignment="1">
      <alignment vertical="center"/>
    </xf>
    <xf numFmtId="0" fontId="16" fillId="7" borderId="0" xfId="0" applyFont="1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7" borderId="0" xfId="0" applyFill="1"/>
    <xf numFmtId="0" fontId="1" fillId="2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0" fillId="6" borderId="1" xfId="0" applyFill="1" applyBorder="1" applyAlignment="1">
      <alignment wrapText="1"/>
    </xf>
    <xf numFmtId="0" fontId="2" fillId="6" borderId="5" xfId="0" applyFont="1" applyFill="1" applyBorder="1" applyAlignment="1">
      <alignment horizontal="justify" vertical="center" wrapText="1"/>
    </xf>
    <xf numFmtId="0" fontId="6" fillId="6" borderId="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5" borderId="6" xfId="0" applyFont="1" applyFill="1" applyBorder="1"/>
    <xf numFmtId="49" fontId="1" fillId="8" borderId="2" xfId="0" applyNumberFormat="1" applyFont="1" applyFill="1" applyBorder="1" applyAlignment="1">
      <alignment vertical="center" wrapText="1"/>
    </xf>
    <xf numFmtId="0" fontId="0" fillId="8" borderId="3" xfId="0" applyFill="1" applyBorder="1"/>
    <xf numFmtId="49" fontId="5" fillId="8" borderId="3" xfId="0" applyNumberFormat="1" applyFont="1" applyFill="1" applyBorder="1" applyAlignment="1">
      <alignment vertical="center" wrapText="1"/>
    </xf>
    <xf numFmtId="49" fontId="5" fillId="8" borderId="7" xfId="0" applyNumberFormat="1" applyFont="1" applyFill="1" applyBorder="1" applyAlignment="1">
      <alignment vertical="center" wrapText="1"/>
    </xf>
    <xf numFmtId="49" fontId="1" fillId="8" borderId="11" xfId="0" applyNumberFormat="1" applyFont="1" applyFill="1" applyBorder="1" applyAlignment="1">
      <alignment vertical="center"/>
    </xf>
    <xf numFmtId="0" fontId="0" fillId="8" borderId="12" xfId="0" applyFill="1" applyBorder="1"/>
    <xf numFmtId="49" fontId="5" fillId="8" borderId="12" xfId="0" applyNumberFormat="1" applyFont="1" applyFill="1" applyBorder="1" applyAlignment="1">
      <alignment vertical="center" wrapText="1"/>
    </xf>
    <xf numFmtId="49" fontId="5" fillId="8" borderId="8" xfId="0" applyNumberFormat="1" applyFont="1" applyFill="1" applyBorder="1" applyAlignment="1">
      <alignment vertical="center" wrapText="1"/>
    </xf>
    <xf numFmtId="0" fontId="0" fillId="8" borderId="2" xfId="0" applyFill="1" applyBorder="1"/>
    <xf numFmtId="49" fontId="1" fillId="8" borderId="3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textRotation="90" wrapText="1"/>
    </xf>
    <xf numFmtId="0" fontId="8" fillId="2" borderId="6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textRotation="90" wrapText="1"/>
    </xf>
    <xf numFmtId="0" fontId="8" fillId="9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 indent="2"/>
    </xf>
    <xf numFmtId="0" fontId="12" fillId="5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22" fillId="10" borderId="5" xfId="0" applyFont="1" applyFill="1" applyBorder="1" applyAlignment="1">
      <alignment vertical="top" wrapText="1"/>
    </xf>
    <xf numFmtId="0" fontId="22" fillId="10" borderId="5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0" fontId="2" fillId="6" borderId="5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25" fillId="0" borderId="17" xfId="0" applyFont="1" applyBorder="1" applyAlignment="1">
      <alignment wrapText="1"/>
    </xf>
    <xf numFmtId="0" fontId="26" fillId="0" borderId="17" xfId="0" applyFont="1" applyBorder="1" applyAlignment="1">
      <alignment horizontal="center" wrapText="1"/>
    </xf>
    <xf numFmtId="0" fontId="27" fillId="0" borderId="17" xfId="0" applyFont="1" applyBorder="1" applyAlignment="1">
      <alignment horizontal="justify" wrapText="1"/>
    </xf>
    <xf numFmtId="0" fontId="25" fillId="0" borderId="17" xfId="0" applyFont="1" applyBorder="1" applyAlignment="1">
      <alignment horizontal="justify" wrapText="1"/>
    </xf>
    <xf numFmtId="0" fontId="8" fillId="2" borderId="1" xfId="0" applyFont="1" applyFill="1" applyBorder="1" applyAlignment="1">
      <alignment vertical="center" wrapText="1"/>
    </xf>
    <xf numFmtId="164" fontId="8" fillId="6" borderId="1" xfId="0" applyNumberFormat="1" applyFont="1" applyFill="1" applyBorder="1" applyAlignment="1">
      <alignment vertical="center" wrapText="1"/>
    </xf>
    <xf numFmtId="164" fontId="8" fillId="9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vertical="center" wrapText="1"/>
    </xf>
    <xf numFmtId="0" fontId="22" fillId="6" borderId="10" xfId="0" applyFont="1" applyFill="1" applyBorder="1" applyAlignment="1">
      <alignment vertical="center" wrapText="1"/>
    </xf>
    <xf numFmtId="0" fontId="22" fillId="6" borderId="5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4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&#1343;&#1377;&#1404;&#1377;&#1406;&#1377;&#1408;&#1396;&#1377;&#1398;-&#1377;&#1402;&#1377;&#1408;&#1377;&#1407;-2024-20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ԱՄՓՈՓ"/>
      <sheetName val="2-ԸՆԴԱՄԵՆԸ ԾԱԽՍԵՐ"/>
      <sheetName val="3-Ծախսերի բացվածք"/>
      <sheetName val="4-փոստային կապ"/>
      <sheetName val="5-ԿԱՊ"/>
      <sheetName val="7-էլ-էներգիա"/>
      <sheetName val="9-գազով ջեռուցում"/>
      <sheetName val="10-գործուղում"/>
      <sheetName val="11-ավտոմեքենա"/>
      <sheetName val="12-վարչական սարքավորումներ"/>
      <sheetName val="14տարածքներ"/>
      <sheetName val="15ընթացիկ նորոգում"/>
      <sheetName val="16վերապատրաստում"/>
      <sheetName val="17կառուցվածք"/>
      <sheetName val="18հաստիքացուցակ պետ-ծառ"/>
      <sheetName val="31աշխատավարձի ֆոնդ"/>
    </sheetNames>
    <sheetDataSet>
      <sheetData sheetId="0" refreshError="1"/>
      <sheetData sheetId="1">
        <row r="20">
          <cell r="E20">
            <v>271845.7</v>
          </cell>
          <cell r="F20">
            <v>329384.09999999998</v>
          </cell>
          <cell r="G20">
            <v>329384.09999999998</v>
          </cell>
          <cell r="K20">
            <v>330253.5</v>
          </cell>
          <cell r="L20">
            <v>330253.5</v>
          </cell>
        </row>
        <row r="21">
          <cell r="E21">
            <v>54795</v>
          </cell>
          <cell r="F21">
            <v>43628.3</v>
          </cell>
          <cell r="G21">
            <v>49310.2</v>
          </cell>
          <cell r="K21">
            <v>49746.3</v>
          </cell>
          <cell r="L21">
            <v>50211.8</v>
          </cell>
        </row>
        <row r="22">
          <cell r="E22">
            <v>22875.200000000001</v>
          </cell>
          <cell r="F22">
            <v>20185.2</v>
          </cell>
          <cell r="G22">
            <v>20185.2</v>
          </cell>
          <cell r="K22">
            <v>20185.2</v>
          </cell>
          <cell r="L22">
            <v>20185.2</v>
          </cell>
        </row>
        <row r="24">
          <cell r="E24">
            <v>6061.9</v>
          </cell>
          <cell r="F24">
            <v>6687</v>
          </cell>
          <cell r="G24">
            <v>8178.3</v>
          </cell>
          <cell r="K24">
            <v>8178.3</v>
          </cell>
          <cell r="L24">
            <v>8178.3</v>
          </cell>
        </row>
        <row r="29">
          <cell r="E29">
            <v>331.1</v>
          </cell>
          <cell r="F29">
            <v>148.5</v>
          </cell>
          <cell r="G29">
            <v>331.1</v>
          </cell>
          <cell r="K29">
            <v>331.1</v>
          </cell>
          <cell r="L29">
            <v>331.1</v>
          </cell>
        </row>
        <row r="33">
          <cell r="E33">
            <v>2941.2</v>
          </cell>
          <cell r="F33">
            <v>4211.8999999999996</v>
          </cell>
          <cell r="G33">
            <v>5433.6</v>
          </cell>
          <cell r="K33">
            <v>5433.6</v>
          </cell>
          <cell r="L33">
            <v>5433.6</v>
          </cell>
        </row>
        <row r="34">
          <cell r="E34">
            <v>127</v>
          </cell>
          <cell r="F34">
            <v>160</v>
          </cell>
          <cell r="G34">
            <v>160</v>
          </cell>
          <cell r="K34">
            <v>160</v>
          </cell>
          <cell r="L34">
            <v>160</v>
          </cell>
        </row>
        <row r="39">
          <cell r="E39">
            <v>1364.1</v>
          </cell>
          <cell r="F39">
            <v>3658.8</v>
          </cell>
          <cell r="G39">
            <v>3658.7999999999997</v>
          </cell>
          <cell r="K39">
            <v>3658.8</v>
          </cell>
          <cell r="L39">
            <v>3658.8</v>
          </cell>
        </row>
        <row r="42">
          <cell r="E42">
            <v>1919</v>
          </cell>
          <cell r="F42">
            <v>3256</v>
          </cell>
          <cell r="G42">
            <v>3256</v>
          </cell>
          <cell r="K42">
            <v>3256</v>
          </cell>
          <cell r="L42">
            <v>3256</v>
          </cell>
        </row>
        <row r="43">
          <cell r="E43">
            <v>154</v>
          </cell>
          <cell r="F43">
            <v>246</v>
          </cell>
          <cell r="G43">
            <v>966</v>
          </cell>
          <cell r="K43">
            <v>966</v>
          </cell>
          <cell r="L43">
            <v>966</v>
          </cell>
        </row>
        <row r="44">
          <cell r="E44">
            <v>54</v>
          </cell>
          <cell r="F44">
            <v>200</v>
          </cell>
          <cell r="G44">
            <v>200</v>
          </cell>
          <cell r="K44">
            <v>200</v>
          </cell>
          <cell r="L44">
            <v>200</v>
          </cell>
        </row>
        <row r="45">
          <cell r="E45">
            <v>8279</v>
          </cell>
          <cell r="F45">
            <v>8280</v>
          </cell>
          <cell r="G45">
            <v>8280</v>
          </cell>
          <cell r="K45">
            <v>8280</v>
          </cell>
          <cell r="L45">
            <v>8280</v>
          </cell>
        </row>
        <row r="47">
          <cell r="E47">
            <v>300</v>
          </cell>
          <cell r="F47">
            <v>300</v>
          </cell>
          <cell r="G47">
            <v>300</v>
          </cell>
          <cell r="K47">
            <v>300</v>
          </cell>
          <cell r="L47">
            <v>300</v>
          </cell>
        </row>
        <row r="48">
          <cell r="E48">
            <v>100</v>
          </cell>
          <cell r="F48">
            <v>100</v>
          </cell>
          <cell r="G48">
            <v>100</v>
          </cell>
          <cell r="K48">
            <v>100</v>
          </cell>
          <cell r="L48">
            <v>100</v>
          </cell>
        </row>
        <row r="49">
          <cell r="E49">
            <v>429.3</v>
          </cell>
          <cell r="F49">
            <v>429.7</v>
          </cell>
          <cell r="G49">
            <v>429.7</v>
          </cell>
          <cell r="K49">
            <v>429.7</v>
          </cell>
          <cell r="L49">
            <v>429.7</v>
          </cell>
        </row>
        <row r="50">
          <cell r="F50">
            <v>1795.1</v>
          </cell>
          <cell r="G50">
            <v>1795.1</v>
          </cell>
          <cell r="K50">
            <v>1795.1</v>
          </cell>
          <cell r="L50">
            <v>1795.1</v>
          </cell>
        </row>
        <row r="51">
          <cell r="E51">
            <v>1061.5</v>
          </cell>
          <cell r="F51">
            <v>1061.7</v>
          </cell>
          <cell r="G51">
            <v>1061.7</v>
          </cell>
          <cell r="K51">
            <v>1061.7</v>
          </cell>
        </row>
        <row r="55">
          <cell r="E55">
            <v>1149.9000000000001</v>
          </cell>
          <cell r="F55">
            <v>1183</v>
          </cell>
          <cell r="G55">
            <v>1183</v>
          </cell>
          <cell r="K55">
            <v>1183</v>
          </cell>
        </row>
        <row r="57">
          <cell r="K57">
            <v>1183</v>
          </cell>
        </row>
        <row r="60">
          <cell r="E60">
            <v>4923.5</v>
          </cell>
          <cell r="F60">
            <v>3979.4</v>
          </cell>
          <cell r="G60">
            <v>3979.4</v>
          </cell>
          <cell r="K60">
            <v>3979.4</v>
          </cell>
          <cell r="L60">
            <v>3979.4</v>
          </cell>
        </row>
        <row r="62">
          <cell r="E62">
            <v>300.89999999999998</v>
          </cell>
          <cell r="F62">
            <v>309.39999999999998</v>
          </cell>
          <cell r="G62">
            <v>309.34999999999997</v>
          </cell>
          <cell r="K62">
            <v>309.39999999999998</v>
          </cell>
          <cell r="L62">
            <v>309.39999999999998</v>
          </cell>
        </row>
        <row r="72">
          <cell r="E72">
            <v>30000</v>
          </cell>
          <cell r="F72">
            <v>30000</v>
          </cell>
          <cell r="G72">
            <v>30000</v>
          </cell>
          <cell r="K72">
            <v>30000</v>
          </cell>
          <cell r="L72">
            <v>30000</v>
          </cell>
        </row>
        <row r="74">
          <cell r="E74">
            <v>151.30000000000001</v>
          </cell>
          <cell r="F74">
            <v>152</v>
          </cell>
          <cell r="G74">
            <v>152</v>
          </cell>
          <cell r="K74">
            <v>152</v>
          </cell>
          <cell r="L74">
            <v>152</v>
          </cell>
        </row>
        <row r="85">
          <cell r="F85">
            <v>9920</v>
          </cell>
        </row>
        <row r="87">
          <cell r="G87">
            <v>26000</v>
          </cell>
        </row>
        <row r="88">
          <cell r="G88">
            <v>11090</v>
          </cell>
          <cell r="K88">
            <v>3000</v>
          </cell>
          <cell r="L88">
            <v>3000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Normal="100" workbookViewId="0">
      <selection activeCell="I25" sqref="I25:I30"/>
    </sheetView>
  </sheetViews>
  <sheetFormatPr defaultRowHeight="15"/>
  <cols>
    <col min="1" max="1" width="6.140625" customWidth="1"/>
    <col min="2" max="2" width="15.42578125" customWidth="1"/>
    <col min="3" max="3" width="17.28515625" customWidth="1"/>
    <col min="4" max="4" width="46.85546875" customWidth="1"/>
    <col min="5" max="5" width="16.85546875" customWidth="1"/>
    <col min="6" max="6" width="18" customWidth="1"/>
    <col min="7" max="7" width="15.85546875" customWidth="1"/>
    <col min="8" max="8" width="15" customWidth="1"/>
    <col min="9" max="9" width="15.85546875" customWidth="1"/>
  </cols>
  <sheetData>
    <row r="1" spans="1:12">
      <c r="A1" s="5" t="s">
        <v>64</v>
      </c>
    </row>
    <row r="2" spans="1: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B3" s="98" t="s">
        <v>90</v>
      </c>
      <c r="C3" s="99"/>
      <c r="D3" s="100" t="s">
        <v>155</v>
      </c>
      <c r="E3" s="101"/>
      <c r="F3" s="101"/>
      <c r="G3" s="101"/>
      <c r="H3" s="101"/>
      <c r="I3" s="102"/>
    </row>
    <row r="5" spans="1:12">
      <c r="A5" s="21" t="s">
        <v>3</v>
      </c>
      <c r="B5" s="22"/>
      <c r="C5" s="22"/>
      <c r="D5" s="23"/>
      <c r="E5" s="23"/>
      <c r="F5" s="23"/>
      <c r="G5" s="23"/>
      <c r="H5" s="23"/>
      <c r="I5" s="23"/>
      <c r="J5" s="20"/>
      <c r="K5" s="20"/>
      <c r="L5" s="20"/>
    </row>
    <row r="7" spans="1:12">
      <c r="A7" s="28" t="s">
        <v>91</v>
      </c>
    </row>
    <row r="8" spans="1:12" ht="31.5" customHeight="1">
      <c r="B8" s="100" t="s">
        <v>156</v>
      </c>
      <c r="C8" s="101"/>
      <c r="D8" s="101"/>
      <c r="E8" s="101"/>
      <c r="F8" s="101"/>
      <c r="G8" s="101"/>
      <c r="H8" s="101"/>
      <c r="I8" s="102"/>
    </row>
    <row r="10" spans="1:12">
      <c r="A10" s="28" t="s">
        <v>131</v>
      </c>
    </row>
    <row r="11" spans="1:12" ht="37.5" customHeight="1">
      <c r="B11" s="100"/>
      <c r="C11" s="101"/>
      <c r="D11" s="101"/>
      <c r="E11" s="101"/>
      <c r="F11" s="101"/>
      <c r="G11" s="101"/>
      <c r="H11" s="101"/>
      <c r="I11" s="102"/>
    </row>
    <row r="13" spans="1:12">
      <c r="A13" s="28" t="s">
        <v>132</v>
      </c>
    </row>
    <row r="14" spans="1:12" ht="36.75" customHeight="1">
      <c r="B14" s="100"/>
      <c r="C14" s="101"/>
      <c r="D14" s="101"/>
      <c r="E14" s="101"/>
      <c r="F14" s="101"/>
      <c r="G14" s="101"/>
      <c r="H14" s="101"/>
      <c r="I14" s="102"/>
    </row>
    <row r="16" spans="1:12">
      <c r="A16" s="28" t="s">
        <v>133</v>
      </c>
    </row>
    <row r="17" spans="1:9" ht="30.75" customHeight="1">
      <c r="B17" s="100"/>
      <c r="C17" s="101"/>
      <c r="D17" s="101"/>
      <c r="E17" s="101"/>
      <c r="F17" s="101"/>
      <c r="G17" s="101"/>
      <c r="H17" s="101"/>
      <c r="I17" s="102"/>
    </row>
    <row r="20" spans="1:9">
      <c r="A20" s="21" t="s">
        <v>4</v>
      </c>
      <c r="B20" s="22"/>
      <c r="C20" s="22"/>
      <c r="D20" s="23"/>
      <c r="E20" s="23"/>
      <c r="F20" s="23"/>
      <c r="G20" s="23"/>
      <c r="H20" s="23"/>
      <c r="I20" s="23"/>
    </row>
    <row r="22" spans="1:9" ht="25.5" customHeight="1">
      <c r="B22" s="109" t="s">
        <v>134</v>
      </c>
      <c r="C22" s="109"/>
      <c r="D22" s="109" t="s">
        <v>5</v>
      </c>
      <c r="E22" s="109" t="s">
        <v>61</v>
      </c>
      <c r="F22" s="109" t="s">
        <v>62</v>
      </c>
      <c r="G22" s="109" t="s">
        <v>52</v>
      </c>
      <c r="H22" s="109" t="s">
        <v>53</v>
      </c>
      <c r="I22" s="109" t="s">
        <v>54</v>
      </c>
    </row>
    <row r="23" spans="1:9">
      <c r="B23" s="25" t="s">
        <v>6</v>
      </c>
      <c r="C23" s="25" t="s">
        <v>136</v>
      </c>
      <c r="D23" s="110"/>
      <c r="E23" s="110"/>
      <c r="F23" s="110"/>
      <c r="G23" s="110"/>
      <c r="H23" s="110"/>
      <c r="I23" s="110"/>
    </row>
    <row r="24" spans="1:9">
      <c r="B24" s="47" t="s">
        <v>6</v>
      </c>
      <c r="C24" s="48"/>
      <c r="D24" s="49"/>
      <c r="E24" s="49"/>
      <c r="F24" s="49"/>
      <c r="G24" s="49"/>
      <c r="H24" s="49"/>
      <c r="I24" s="50"/>
    </row>
    <row r="25" spans="1:9">
      <c r="B25" s="107" t="s">
        <v>157</v>
      </c>
      <c r="C25" s="106" t="s">
        <v>60</v>
      </c>
      <c r="D25" s="26" t="s">
        <v>7</v>
      </c>
      <c r="E25" s="108">
        <f>E33+E41</f>
        <v>409163.6</v>
      </c>
      <c r="F25" s="108">
        <f t="shared" ref="F25:I25" si="0">F33+F41</f>
        <v>469276.1</v>
      </c>
      <c r="G25" s="108">
        <f t="shared" si="0"/>
        <v>505743.6</v>
      </c>
      <c r="H25" s="108">
        <f t="shared" si="0"/>
        <v>472959.1</v>
      </c>
      <c r="I25" s="108">
        <f t="shared" si="0"/>
        <v>473424.6</v>
      </c>
    </row>
    <row r="26" spans="1:9" ht="21">
      <c r="B26" s="103"/>
      <c r="C26" s="104"/>
      <c r="D26" s="78" t="s">
        <v>158</v>
      </c>
      <c r="E26" s="105"/>
      <c r="F26" s="105"/>
      <c r="G26" s="105"/>
      <c r="H26" s="105"/>
      <c r="I26" s="105"/>
    </row>
    <row r="27" spans="1:9">
      <c r="B27" s="103"/>
      <c r="C27" s="104"/>
      <c r="D27" s="13" t="s">
        <v>8</v>
      </c>
      <c r="E27" s="105"/>
      <c r="F27" s="105"/>
      <c r="G27" s="105"/>
      <c r="H27" s="105"/>
      <c r="I27" s="105"/>
    </row>
    <row r="28" spans="1:9" ht="21">
      <c r="B28" s="103"/>
      <c r="C28" s="104"/>
      <c r="D28" s="79" t="s">
        <v>159</v>
      </c>
      <c r="E28" s="105"/>
      <c r="F28" s="105"/>
      <c r="G28" s="105"/>
      <c r="H28" s="105"/>
      <c r="I28" s="105"/>
    </row>
    <row r="29" spans="1:9">
      <c r="B29" s="103"/>
      <c r="C29" s="104"/>
      <c r="D29" s="13" t="s">
        <v>9</v>
      </c>
      <c r="E29" s="105"/>
      <c r="F29" s="105"/>
      <c r="G29" s="105"/>
      <c r="H29" s="105"/>
      <c r="I29" s="105"/>
    </row>
    <row r="30" spans="1:9" ht="31.5">
      <c r="B30" s="111"/>
      <c r="C30" s="112"/>
      <c r="D30" s="80" t="s">
        <v>160</v>
      </c>
      <c r="E30" s="113"/>
      <c r="F30" s="113"/>
      <c r="G30" s="113"/>
      <c r="H30" s="113"/>
      <c r="I30" s="113"/>
    </row>
    <row r="31" spans="1:9" ht="15" customHeight="1">
      <c r="B31" s="51" t="s">
        <v>135</v>
      </c>
      <c r="C31" s="52"/>
      <c r="D31" s="53"/>
      <c r="E31" s="53"/>
      <c r="F31" s="53"/>
      <c r="G31" s="53"/>
      <c r="H31" s="53"/>
      <c r="I31" s="54"/>
    </row>
    <row r="32" spans="1:9">
      <c r="B32" s="55"/>
      <c r="C32" s="56" t="s">
        <v>63</v>
      </c>
      <c r="D32" s="48"/>
      <c r="E32" s="49"/>
      <c r="F32" s="49"/>
      <c r="G32" s="49"/>
      <c r="H32" s="49"/>
      <c r="I32" s="50"/>
    </row>
    <row r="33" spans="2:9">
      <c r="B33" s="106" t="s">
        <v>60</v>
      </c>
      <c r="C33" s="107" t="s">
        <v>162</v>
      </c>
      <c r="D33" s="26" t="s">
        <v>10</v>
      </c>
      <c r="E33" s="108">
        <f>'Հ3 Մաս 4'!D23</f>
        <v>409163.6</v>
      </c>
      <c r="F33" s="108">
        <f>'Հ3 Մաս 4'!E23</f>
        <v>459356.1</v>
      </c>
      <c r="G33" s="108">
        <f>'Հ3 Մաս 4'!F23</f>
        <v>468653.6</v>
      </c>
      <c r="H33" s="108">
        <f>'Հ3 Մաս 4'!G23</f>
        <v>469959.1</v>
      </c>
      <c r="I33" s="108">
        <f>'Հ3 Մաս 4'!H23</f>
        <v>470424.6</v>
      </c>
    </row>
    <row r="34" spans="2:9" ht="21">
      <c r="B34" s="104"/>
      <c r="C34" s="103"/>
      <c r="D34" s="79" t="s">
        <v>161</v>
      </c>
      <c r="E34" s="105"/>
      <c r="F34" s="105"/>
      <c r="G34" s="105"/>
      <c r="H34" s="105"/>
      <c r="I34" s="105"/>
    </row>
    <row r="35" spans="2:9">
      <c r="B35" s="104"/>
      <c r="C35" s="103"/>
      <c r="D35" s="13" t="s">
        <v>11</v>
      </c>
      <c r="E35" s="105"/>
      <c r="F35" s="105"/>
      <c r="G35" s="105"/>
      <c r="H35" s="105"/>
      <c r="I35" s="105"/>
    </row>
    <row r="36" spans="2:9" ht="63">
      <c r="B36" s="104"/>
      <c r="C36" s="103"/>
      <c r="D36" s="79" t="s">
        <v>163</v>
      </c>
      <c r="E36" s="105"/>
      <c r="F36" s="105"/>
      <c r="G36" s="105"/>
      <c r="H36" s="105"/>
      <c r="I36" s="105"/>
    </row>
    <row r="37" spans="2:9">
      <c r="B37" s="104"/>
      <c r="C37" s="103"/>
      <c r="D37" s="13" t="s">
        <v>137</v>
      </c>
      <c r="E37" s="105"/>
      <c r="F37" s="105"/>
      <c r="G37" s="105"/>
      <c r="H37" s="105"/>
      <c r="I37" s="105"/>
    </row>
    <row r="38" spans="2:9">
      <c r="B38" s="104"/>
      <c r="C38" s="103"/>
      <c r="D38" s="78" t="s">
        <v>164</v>
      </c>
      <c r="E38" s="105"/>
      <c r="F38" s="105"/>
      <c r="G38" s="105"/>
      <c r="H38" s="105"/>
      <c r="I38" s="105"/>
    </row>
    <row r="39" spans="2:9">
      <c r="B39" s="14" t="s">
        <v>0</v>
      </c>
      <c r="C39" s="14" t="s">
        <v>1</v>
      </c>
      <c r="D39" s="14" t="s">
        <v>1</v>
      </c>
      <c r="E39" s="14" t="s">
        <v>1</v>
      </c>
      <c r="F39" s="14" t="s">
        <v>1</v>
      </c>
      <c r="G39" s="14" t="s">
        <v>1</v>
      </c>
      <c r="H39" s="14" t="s">
        <v>1</v>
      </c>
      <c r="I39" s="14" t="s">
        <v>1</v>
      </c>
    </row>
    <row r="40" spans="2:9">
      <c r="B40" s="55"/>
      <c r="C40" s="56" t="s">
        <v>12</v>
      </c>
      <c r="D40" s="48"/>
      <c r="E40" s="49"/>
      <c r="F40" s="49"/>
      <c r="G40" s="49"/>
      <c r="H40" s="49"/>
      <c r="I40" s="50"/>
    </row>
    <row r="41" spans="2:9" ht="15" customHeight="1">
      <c r="B41" s="104" t="s">
        <v>60</v>
      </c>
      <c r="C41" s="103" t="s">
        <v>165</v>
      </c>
      <c r="D41" s="13" t="s">
        <v>10</v>
      </c>
      <c r="E41" s="105">
        <f>'Հ3 Մաս 4'!D38</f>
        <v>0</v>
      </c>
      <c r="F41" s="105">
        <f>'Հ3 Մաս 4'!E38</f>
        <v>9920</v>
      </c>
      <c r="G41" s="105">
        <f>'Հ3 Մաս 4'!F38</f>
        <v>37090</v>
      </c>
      <c r="H41" s="105">
        <f>'Հ3 Մաս 4'!G38</f>
        <v>3000</v>
      </c>
      <c r="I41" s="105">
        <f>'Հ3 Մաս 4'!H38</f>
        <v>3000</v>
      </c>
    </row>
    <row r="42" spans="2:9" ht="21">
      <c r="B42" s="104"/>
      <c r="C42" s="103"/>
      <c r="D42" s="79" t="s">
        <v>166</v>
      </c>
      <c r="E42" s="105"/>
      <c r="F42" s="105"/>
      <c r="G42" s="105"/>
      <c r="H42" s="105"/>
      <c r="I42" s="105"/>
    </row>
    <row r="43" spans="2:9">
      <c r="B43" s="104"/>
      <c r="C43" s="103"/>
      <c r="D43" s="13" t="s">
        <v>11</v>
      </c>
      <c r="E43" s="105"/>
      <c r="F43" s="105"/>
      <c r="G43" s="105"/>
      <c r="H43" s="105"/>
      <c r="I43" s="105"/>
    </row>
    <row r="44" spans="2:9" ht="31.5">
      <c r="B44" s="104"/>
      <c r="C44" s="103"/>
      <c r="D44" s="79" t="s">
        <v>167</v>
      </c>
      <c r="E44" s="105"/>
      <c r="F44" s="105"/>
      <c r="G44" s="105"/>
      <c r="H44" s="105"/>
      <c r="I44" s="105"/>
    </row>
    <row r="45" spans="2:9">
      <c r="B45" s="104"/>
      <c r="C45" s="103"/>
      <c r="D45" s="13" t="s">
        <v>13</v>
      </c>
      <c r="E45" s="105"/>
      <c r="F45" s="105"/>
      <c r="G45" s="105"/>
      <c r="H45" s="105"/>
      <c r="I45" s="105"/>
    </row>
    <row r="46" spans="2:9" ht="21">
      <c r="B46" s="104"/>
      <c r="C46" s="103"/>
      <c r="D46" s="78" t="s">
        <v>168</v>
      </c>
      <c r="E46" s="105"/>
      <c r="F46" s="105"/>
      <c r="G46" s="105"/>
      <c r="H46" s="105"/>
      <c r="I46" s="105"/>
    </row>
    <row r="47" spans="2:9">
      <c r="B47" s="14" t="s">
        <v>0</v>
      </c>
      <c r="C47" s="14" t="s">
        <v>1</v>
      </c>
      <c r="D47" s="14" t="s">
        <v>2</v>
      </c>
      <c r="E47" s="14" t="s">
        <v>1</v>
      </c>
      <c r="F47" s="14" t="s">
        <v>1</v>
      </c>
      <c r="G47" s="14" t="s">
        <v>1</v>
      </c>
      <c r="H47" s="14" t="s">
        <v>1</v>
      </c>
      <c r="I47" s="14" t="s">
        <v>1</v>
      </c>
    </row>
    <row r="48" spans="2:9">
      <c r="B48" s="55"/>
      <c r="C48" s="56" t="s">
        <v>14</v>
      </c>
      <c r="D48" s="48"/>
      <c r="E48" s="49"/>
      <c r="F48" s="49"/>
      <c r="G48" s="49"/>
      <c r="H48" s="49"/>
      <c r="I48" s="50"/>
    </row>
    <row r="49" spans="2:9" ht="15" customHeight="1">
      <c r="B49" s="104" t="s">
        <v>60</v>
      </c>
      <c r="C49" s="103"/>
      <c r="D49" s="13" t="s">
        <v>10</v>
      </c>
      <c r="E49" s="103"/>
      <c r="F49" s="103"/>
      <c r="G49" s="103"/>
      <c r="H49" s="103"/>
      <c r="I49" s="103"/>
    </row>
    <row r="50" spans="2:9">
      <c r="B50" s="104"/>
      <c r="C50" s="103"/>
      <c r="D50" s="27"/>
      <c r="E50" s="103"/>
      <c r="F50" s="103"/>
      <c r="G50" s="103"/>
      <c r="H50" s="103"/>
      <c r="I50" s="103"/>
    </row>
    <row r="51" spans="2:9">
      <c r="B51" s="104"/>
      <c r="C51" s="103"/>
      <c r="D51" s="13" t="s">
        <v>11</v>
      </c>
      <c r="E51" s="103"/>
      <c r="F51" s="103"/>
      <c r="G51" s="103"/>
      <c r="H51" s="103"/>
      <c r="I51" s="103"/>
    </row>
    <row r="52" spans="2:9">
      <c r="B52" s="104"/>
      <c r="C52" s="103"/>
      <c r="D52" s="27"/>
      <c r="E52" s="103"/>
      <c r="F52" s="103"/>
      <c r="G52" s="103"/>
      <c r="H52" s="103"/>
      <c r="I52" s="103"/>
    </row>
    <row r="53" spans="2:9">
      <c r="B53" s="104"/>
      <c r="C53" s="103"/>
      <c r="D53" s="13" t="s">
        <v>13</v>
      </c>
      <c r="E53" s="103"/>
      <c r="F53" s="103"/>
      <c r="G53" s="103"/>
      <c r="H53" s="103"/>
      <c r="I53" s="103"/>
    </row>
    <row r="54" spans="2:9">
      <c r="B54" s="104"/>
      <c r="C54" s="103"/>
      <c r="D54" s="27"/>
      <c r="E54" s="103"/>
      <c r="F54" s="103"/>
      <c r="G54" s="103"/>
      <c r="H54" s="103"/>
      <c r="I54" s="103"/>
    </row>
    <row r="55" spans="2:9">
      <c r="B55" s="14" t="s">
        <v>0</v>
      </c>
      <c r="C55" s="14" t="s">
        <v>1</v>
      </c>
      <c r="D55" s="14" t="s">
        <v>2</v>
      </c>
      <c r="E55" s="14" t="s">
        <v>1</v>
      </c>
      <c r="F55" s="14" t="s">
        <v>1</v>
      </c>
      <c r="G55" s="14" t="s">
        <v>1</v>
      </c>
      <c r="H55" s="14" t="s">
        <v>1</v>
      </c>
      <c r="I55" s="14" t="s">
        <v>1</v>
      </c>
    </row>
    <row r="56" spans="2:9">
      <c r="B56" s="55"/>
      <c r="C56" s="56" t="s">
        <v>15</v>
      </c>
      <c r="D56" s="48"/>
      <c r="E56" s="49"/>
      <c r="F56" s="49"/>
      <c r="G56" s="49"/>
      <c r="H56" s="49"/>
      <c r="I56" s="50"/>
    </row>
    <row r="57" spans="2:9" ht="15" customHeight="1">
      <c r="B57" s="104" t="s">
        <v>60</v>
      </c>
      <c r="C57" s="103"/>
      <c r="D57" s="13" t="s">
        <v>10</v>
      </c>
      <c r="E57" s="103"/>
      <c r="F57" s="103"/>
      <c r="G57" s="103"/>
      <c r="H57" s="103"/>
      <c r="I57" s="103"/>
    </row>
    <row r="58" spans="2:9">
      <c r="B58" s="104"/>
      <c r="C58" s="103"/>
      <c r="D58" s="27"/>
      <c r="E58" s="103"/>
      <c r="F58" s="103"/>
      <c r="G58" s="103"/>
      <c r="H58" s="103"/>
      <c r="I58" s="103"/>
    </row>
    <row r="59" spans="2:9">
      <c r="B59" s="104"/>
      <c r="C59" s="103"/>
      <c r="D59" s="13" t="s">
        <v>11</v>
      </c>
      <c r="E59" s="103"/>
      <c r="F59" s="103"/>
      <c r="G59" s="103"/>
      <c r="H59" s="103"/>
      <c r="I59" s="103"/>
    </row>
    <row r="60" spans="2:9">
      <c r="B60" s="104"/>
      <c r="C60" s="103"/>
      <c r="D60" s="27"/>
      <c r="E60" s="103"/>
      <c r="F60" s="103"/>
      <c r="G60" s="103"/>
      <c r="H60" s="103"/>
      <c r="I60" s="103"/>
    </row>
    <row r="61" spans="2:9">
      <c r="B61" s="104"/>
      <c r="C61" s="103"/>
      <c r="D61" s="13" t="s">
        <v>13</v>
      </c>
      <c r="E61" s="103"/>
      <c r="F61" s="103"/>
      <c r="G61" s="103"/>
      <c r="H61" s="103"/>
      <c r="I61" s="103"/>
    </row>
    <row r="62" spans="2:9">
      <c r="B62" s="104"/>
      <c r="C62" s="103"/>
      <c r="D62" s="27"/>
      <c r="E62" s="103"/>
      <c r="F62" s="103"/>
      <c r="G62" s="103"/>
      <c r="H62" s="103"/>
      <c r="I62" s="103"/>
    </row>
    <row r="63" spans="2:9">
      <c r="B63" s="14" t="s">
        <v>0</v>
      </c>
      <c r="C63" s="14" t="s">
        <v>1</v>
      </c>
      <c r="D63" s="14" t="s">
        <v>2</v>
      </c>
      <c r="E63" s="14" t="s">
        <v>1</v>
      </c>
      <c r="F63" s="14" t="s">
        <v>1</v>
      </c>
      <c r="G63" s="14" t="s">
        <v>1</v>
      </c>
      <c r="H63" s="14" t="s">
        <v>1</v>
      </c>
      <c r="I63" s="14" t="s">
        <v>1</v>
      </c>
    </row>
  </sheetData>
  <mergeCells count="48">
    <mergeCell ref="F25:F30"/>
    <mergeCell ref="G25:G30"/>
    <mergeCell ref="H25:H30"/>
    <mergeCell ref="I25:I30"/>
    <mergeCell ref="E22:E23"/>
    <mergeCell ref="F22:F23"/>
    <mergeCell ref="G22:G23"/>
    <mergeCell ref="H22:H23"/>
    <mergeCell ref="I22:I23"/>
    <mergeCell ref="B22:C22"/>
    <mergeCell ref="D22:D23"/>
    <mergeCell ref="B25:B30"/>
    <mergeCell ref="C25:C30"/>
    <mergeCell ref="E25:E30"/>
    <mergeCell ref="H41:H46"/>
    <mergeCell ref="I41:I46"/>
    <mergeCell ref="B33:B38"/>
    <mergeCell ref="C33:C38"/>
    <mergeCell ref="E33:E38"/>
    <mergeCell ref="F33:F38"/>
    <mergeCell ref="G33:G38"/>
    <mergeCell ref="H33:H38"/>
    <mergeCell ref="I33:I38"/>
    <mergeCell ref="B41:B46"/>
    <mergeCell ref="C41:C46"/>
    <mergeCell ref="E41:E46"/>
    <mergeCell ref="F41:F46"/>
    <mergeCell ref="G41:G46"/>
    <mergeCell ref="H57:H62"/>
    <mergeCell ref="I57:I62"/>
    <mergeCell ref="B49:B54"/>
    <mergeCell ref="C49:C54"/>
    <mergeCell ref="E49:E54"/>
    <mergeCell ref="F49:F54"/>
    <mergeCell ref="G49:G54"/>
    <mergeCell ref="H49:H54"/>
    <mergeCell ref="I49:I54"/>
    <mergeCell ref="B57:B62"/>
    <mergeCell ref="C57:C62"/>
    <mergeCell ref="E57:E62"/>
    <mergeCell ref="F57:F62"/>
    <mergeCell ref="G57:G62"/>
    <mergeCell ref="B3:C3"/>
    <mergeCell ref="B8:I8"/>
    <mergeCell ref="B11:I11"/>
    <mergeCell ref="B14:I14"/>
    <mergeCell ref="B17:I17"/>
    <mergeCell ref="D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workbookViewId="0">
      <selection activeCell="K17" sqref="K17"/>
    </sheetView>
  </sheetViews>
  <sheetFormatPr defaultRowHeight="15"/>
  <cols>
    <col min="1" max="1" width="2.42578125" customWidth="1"/>
    <col min="2" max="2" width="11" customWidth="1"/>
    <col min="3" max="3" width="8.140625" customWidth="1"/>
    <col min="4" max="4" width="12.7109375" customWidth="1"/>
    <col min="5" max="5" width="15.42578125" customWidth="1"/>
    <col min="6" max="6" width="10.5703125" customWidth="1"/>
    <col min="7" max="7" width="10.42578125" customWidth="1"/>
    <col min="8" max="8" width="10.140625" customWidth="1"/>
    <col min="9" max="9" width="7" customWidth="1"/>
    <col min="10" max="10" width="27.85546875" customWidth="1"/>
    <col min="11" max="11" width="26.42578125" customWidth="1"/>
  </cols>
  <sheetData>
    <row r="1" spans="1:11">
      <c r="A1" s="5" t="s">
        <v>64</v>
      </c>
    </row>
    <row r="3" spans="1:11">
      <c r="A3" s="21" t="s">
        <v>16</v>
      </c>
      <c r="B3" s="22"/>
      <c r="C3" s="22"/>
      <c r="D3" s="22"/>
      <c r="E3" s="23"/>
      <c r="F3" s="23"/>
      <c r="G3" s="23"/>
      <c r="H3" s="21"/>
      <c r="I3" s="21"/>
      <c r="J3" s="21"/>
      <c r="K3" s="21"/>
    </row>
    <row r="5" spans="1:11">
      <c r="B5" s="118" t="s">
        <v>138</v>
      </c>
      <c r="C5" s="118" t="s">
        <v>139</v>
      </c>
      <c r="D5" s="118" t="s">
        <v>140</v>
      </c>
      <c r="E5" s="118" t="s">
        <v>17</v>
      </c>
      <c r="F5" s="118"/>
      <c r="G5" s="118"/>
      <c r="H5" s="118"/>
      <c r="I5" s="118"/>
      <c r="J5" s="118" t="s">
        <v>146</v>
      </c>
      <c r="K5" s="118" t="s">
        <v>147</v>
      </c>
    </row>
    <row r="6" spans="1:11">
      <c r="B6" s="118"/>
      <c r="C6" s="118"/>
      <c r="D6" s="118"/>
      <c r="E6" s="125" t="s">
        <v>141</v>
      </c>
      <c r="F6" s="126" t="s">
        <v>18</v>
      </c>
      <c r="G6" s="126"/>
      <c r="H6" s="126" t="s">
        <v>19</v>
      </c>
      <c r="I6" s="126"/>
      <c r="J6" s="118"/>
      <c r="K6" s="118"/>
    </row>
    <row r="7" spans="1:11" ht="24.75" customHeight="1">
      <c r="B7" s="118"/>
      <c r="C7" s="118"/>
      <c r="D7" s="118"/>
      <c r="E7" s="125"/>
      <c r="F7" s="44" t="s">
        <v>142</v>
      </c>
      <c r="G7" s="44" t="s">
        <v>143</v>
      </c>
      <c r="H7" s="44" t="s">
        <v>144</v>
      </c>
      <c r="I7" s="44" t="s">
        <v>145</v>
      </c>
      <c r="J7" s="118"/>
      <c r="K7" s="118"/>
    </row>
    <row r="8" spans="1:11" ht="86.25" thickBot="1">
      <c r="B8" s="122" t="s">
        <v>177</v>
      </c>
      <c r="C8" s="119">
        <v>1051</v>
      </c>
      <c r="D8" s="115" t="s">
        <v>158</v>
      </c>
      <c r="E8" s="87" t="s">
        <v>178</v>
      </c>
      <c r="F8" s="88" t="s">
        <v>181</v>
      </c>
      <c r="G8" s="89">
        <v>2022</v>
      </c>
      <c r="H8" s="90">
        <v>130</v>
      </c>
      <c r="I8" s="89">
        <v>2025</v>
      </c>
      <c r="J8" s="114" t="s">
        <v>182</v>
      </c>
      <c r="K8" s="30"/>
    </row>
    <row r="9" spans="1:11" ht="65.25" thickBot="1">
      <c r="B9" s="123"/>
      <c r="C9" s="120"/>
      <c r="D9" s="116"/>
      <c r="E9" s="87" t="s">
        <v>179</v>
      </c>
      <c r="F9" s="88">
        <v>1572</v>
      </c>
      <c r="G9" s="89">
        <v>2022</v>
      </c>
      <c r="H9" s="90">
        <v>1700</v>
      </c>
      <c r="I9" s="89">
        <v>2025</v>
      </c>
      <c r="J9" s="114"/>
      <c r="K9" s="31"/>
    </row>
    <row r="10" spans="1:11" ht="54.75" thickBot="1">
      <c r="B10" s="124"/>
      <c r="C10" s="121"/>
      <c r="D10" s="117"/>
      <c r="E10" s="87" t="s">
        <v>180</v>
      </c>
      <c r="F10" s="88">
        <v>31.4</v>
      </c>
      <c r="G10" s="89">
        <v>2022</v>
      </c>
      <c r="H10" s="90">
        <v>35</v>
      </c>
      <c r="I10" s="89">
        <v>2025</v>
      </c>
      <c r="J10" s="114"/>
      <c r="K10" s="31"/>
    </row>
    <row r="11" spans="1:11" ht="20.25" customHeight="1"/>
  </sheetData>
  <mergeCells count="13">
    <mergeCell ref="K5:K7"/>
    <mergeCell ref="E6:E7"/>
    <mergeCell ref="F6:G6"/>
    <mergeCell ref="H6:I6"/>
    <mergeCell ref="D5:D7"/>
    <mergeCell ref="J8:J10"/>
    <mergeCell ref="D8:D10"/>
    <mergeCell ref="B5:B7"/>
    <mergeCell ref="C5:C7"/>
    <mergeCell ref="E5:I5"/>
    <mergeCell ref="J5:J7"/>
    <mergeCell ref="C8:C10"/>
    <mergeCell ref="B8:B10"/>
  </mergeCells>
  <pageMargins left="0.2" right="0.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A40"/>
  <sheetViews>
    <sheetView tabSelected="1" topLeftCell="A13" workbookViewId="0">
      <selection activeCell="G35" sqref="G35:H35"/>
    </sheetView>
  </sheetViews>
  <sheetFormatPr defaultRowHeight="15"/>
  <cols>
    <col min="2" max="2" width="37.7109375" customWidth="1"/>
    <col min="3" max="3" width="56.28515625" customWidth="1"/>
    <col min="4" max="4" width="14" customWidth="1"/>
    <col min="5" max="5" width="12" customWidth="1"/>
    <col min="8" max="8" width="12.42578125" customWidth="1"/>
    <col min="9" max="9" width="13.85546875" customWidth="1"/>
  </cols>
  <sheetData>
    <row r="1" spans="1:10">
      <c r="A1" s="5" t="s">
        <v>64</v>
      </c>
    </row>
    <row r="3" spans="1:10" ht="17.25">
      <c r="A3" s="21" t="s">
        <v>148</v>
      </c>
      <c r="B3" s="32"/>
      <c r="C3" s="22"/>
      <c r="D3" s="22"/>
      <c r="E3" s="22"/>
      <c r="F3" s="23"/>
      <c r="G3" s="23"/>
      <c r="H3" s="23"/>
      <c r="I3" s="21"/>
    </row>
    <row r="5" spans="1:10">
      <c r="B5" s="16" t="s">
        <v>21</v>
      </c>
      <c r="C5" s="16" t="s">
        <v>22</v>
      </c>
    </row>
    <row r="6" spans="1:10">
      <c r="B6" s="24">
        <v>1051</v>
      </c>
      <c r="C6" s="78" t="s">
        <v>158</v>
      </c>
    </row>
    <row r="8" spans="1:10" ht="15.75">
      <c r="A8" s="5" t="s">
        <v>149</v>
      </c>
      <c r="C8" s="28"/>
      <c r="D8" s="28"/>
      <c r="E8" s="28"/>
      <c r="F8" s="28"/>
      <c r="G8" s="28"/>
      <c r="H8" s="28"/>
      <c r="I8" s="28"/>
    </row>
    <row r="9" spans="1:10">
      <c r="J9" s="1"/>
    </row>
    <row r="10" spans="1:10">
      <c r="B10" s="33" t="s">
        <v>23</v>
      </c>
      <c r="C10" s="29">
        <v>1051</v>
      </c>
      <c r="D10" s="118" t="s">
        <v>58</v>
      </c>
      <c r="E10" s="118"/>
      <c r="F10" s="118"/>
      <c r="G10" s="118"/>
      <c r="H10" s="118"/>
      <c r="I10" s="118"/>
    </row>
    <row r="11" spans="1:10">
      <c r="B11" s="33" t="s">
        <v>24</v>
      </c>
      <c r="C11" s="29">
        <v>11001</v>
      </c>
      <c r="D11" s="110" t="s">
        <v>61</v>
      </c>
      <c r="E11" s="110" t="s">
        <v>62</v>
      </c>
      <c r="F11" s="118" t="s">
        <v>20</v>
      </c>
      <c r="G11" s="118" t="s">
        <v>25</v>
      </c>
      <c r="H11" s="118" t="s">
        <v>29</v>
      </c>
      <c r="I11" s="133" t="s">
        <v>150</v>
      </c>
    </row>
    <row r="12" spans="1:10" ht="21">
      <c r="B12" s="33" t="s">
        <v>10</v>
      </c>
      <c r="C12" s="79" t="s">
        <v>161</v>
      </c>
      <c r="D12" s="130"/>
      <c r="E12" s="130"/>
      <c r="F12" s="118"/>
      <c r="G12" s="118"/>
      <c r="H12" s="118"/>
      <c r="I12" s="133"/>
    </row>
    <row r="13" spans="1:10" ht="52.5">
      <c r="B13" s="33" t="s">
        <v>26</v>
      </c>
      <c r="C13" s="79" t="s">
        <v>163</v>
      </c>
      <c r="D13" s="130"/>
      <c r="E13" s="130"/>
      <c r="F13" s="118"/>
      <c r="G13" s="118"/>
      <c r="H13" s="118"/>
      <c r="I13" s="133"/>
    </row>
    <row r="14" spans="1:10" ht="17.25">
      <c r="B14" s="33" t="s">
        <v>151</v>
      </c>
      <c r="C14" s="78" t="s">
        <v>164</v>
      </c>
      <c r="D14" s="130"/>
      <c r="E14" s="130"/>
      <c r="F14" s="118"/>
      <c r="G14" s="118"/>
      <c r="H14" s="118"/>
      <c r="I14" s="133"/>
    </row>
    <row r="15" spans="1:10">
      <c r="B15" s="46" t="s">
        <v>152</v>
      </c>
      <c r="C15" s="81" t="s">
        <v>169</v>
      </c>
      <c r="D15" s="131"/>
      <c r="E15" s="131"/>
      <c r="F15" s="132"/>
      <c r="G15" s="132"/>
      <c r="H15" s="132"/>
      <c r="I15" s="134"/>
    </row>
    <row r="16" spans="1:10">
      <c r="B16" s="127" t="s">
        <v>27</v>
      </c>
      <c r="C16" s="128"/>
      <c r="D16" s="34"/>
      <c r="E16" s="34"/>
      <c r="F16" s="34"/>
      <c r="G16" s="34"/>
      <c r="H16" s="34"/>
      <c r="I16" s="35"/>
    </row>
    <row r="17" spans="1:16381">
      <c r="B17" s="84" t="s">
        <v>153</v>
      </c>
      <c r="C17" s="41" t="s">
        <v>65</v>
      </c>
      <c r="D17" s="42"/>
      <c r="E17" s="42"/>
      <c r="F17" s="42"/>
      <c r="G17" s="42"/>
      <c r="H17" s="42"/>
      <c r="I17" s="43"/>
    </row>
    <row r="18" spans="1:16381">
      <c r="B18" s="139" t="s">
        <v>174</v>
      </c>
      <c r="C18" s="83" t="s">
        <v>170</v>
      </c>
      <c r="D18" s="82">
        <v>46</v>
      </c>
      <c r="E18" s="82">
        <v>46</v>
      </c>
      <c r="F18" s="82">
        <v>46</v>
      </c>
      <c r="G18" s="82">
        <v>46</v>
      </c>
      <c r="H18" s="82">
        <v>46</v>
      </c>
      <c r="I18" s="39"/>
    </row>
    <row r="19" spans="1:16381">
      <c r="B19" s="139"/>
      <c r="C19" s="83" t="s">
        <v>171</v>
      </c>
      <c r="D19" s="82">
        <v>2</v>
      </c>
      <c r="E19" s="82">
        <v>2</v>
      </c>
      <c r="F19" s="82">
        <v>2</v>
      </c>
      <c r="G19" s="82">
        <v>2</v>
      </c>
      <c r="H19" s="82">
        <v>2</v>
      </c>
      <c r="I19" s="39"/>
    </row>
    <row r="20" spans="1:16381">
      <c r="B20" s="139"/>
      <c r="C20" s="83" t="s">
        <v>172</v>
      </c>
      <c r="D20" s="82">
        <v>5</v>
      </c>
      <c r="E20" s="82">
        <v>5</v>
      </c>
      <c r="F20" s="82">
        <v>5</v>
      </c>
      <c r="G20" s="82">
        <v>5</v>
      </c>
      <c r="H20" s="82">
        <v>5</v>
      </c>
      <c r="I20" s="39"/>
    </row>
    <row r="21" spans="1:16381">
      <c r="B21" s="139"/>
      <c r="C21" s="83" t="s">
        <v>173</v>
      </c>
      <c r="D21" s="82">
        <v>3</v>
      </c>
      <c r="E21" s="82">
        <v>3</v>
      </c>
      <c r="F21" s="82">
        <v>3</v>
      </c>
      <c r="G21" s="82">
        <v>3</v>
      </c>
      <c r="H21" s="82">
        <v>3</v>
      </c>
      <c r="I21" s="39"/>
    </row>
    <row r="22" spans="1:16381">
      <c r="B22" s="139"/>
      <c r="C22" s="83"/>
      <c r="D22" s="38"/>
      <c r="E22" s="39"/>
      <c r="F22" s="39"/>
      <c r="G22" s="39"/>
      <c r="H22" s="39"/>
      <c r="I22" s="39"/>
    </row>
    <row r="23" spans="1:16381">
      <c r="B23" s="138" t="s">
        <v>28</v>
      </c>
      <c r="C23" s="129"/>
      <c r="D23" s="36">
        <v>409163.6</v>
      </c>
      <c r="E23" s="36">
        <v>459356.1</v>
      </c>
      <c r="F23" s="36">
        <v>468653.6</v>
      </c>
      <c r="G23" s="36">
        <v>469959.1</v>
      </c>
      <c r="H23" s="36">
        <v>470424.6</v>
      </c>
      <c r="I23" s="37"/>
    </row>
    <row r="24" spans="1:16381" s="6" customFormat="1" ht="16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</row>
    <row r="25" spans="1:16381" ht="16.5" customHeight="1"/>
    <row r="26" spans="1:16381">
      <c r="B26" s="33" t="s">
        <v>23</v>
      </c>
      <c r="C26" s="29">
        <v>1051</v>
      </c>
      <c r="D26" s="118" t="s">
        <v>58</v>
      </c>
      <c r="E26" s="118"/>
      <c r="F26" s="118"/>
      <c r="G26" s="118"/>
      <c r="H26" s="118"/>
      <c r="I26" s="118"/>
    </row>
    <row r="27" spans="1:16381">
      <c r="B27" s="33" t="s">
        <v>24</v>
      </c>
      <c r="C27" s="29">
        <v>31001</v>
      </c>
      <c r="D27" s="110" t="s">
        <v>61</v>
      </c>
      <c r="E27" s="110" t="s">
        <v>62</v>
      </c>
      <c r="F27" s="118" t="s">
        <v>20</v>
      </c>
      <c r="G27" s="118" t="s">
        <v>25</v>
      </c>
      <c r="H27" s="118" t="s">
        <v>29</v>
      </c>
      <c r="I27" s="133" t="s">
        <v>150</v>
      </c>
    </row>
    <row r="28" spans="1:16381" ht="21">
      <c r="B28" s="33" t="s">
        <v>10</v>
      </c>
      <c r="C28" s="78" t="s">
        <v>166</v>
      </c>
      <c r="D28" s="130"/>
      <c r="E28" s="130"/>
      <c r="F28" s="118"/>
      <c r="G28" s="118"/>
      <c r="H28" s="118"/>
      <c r="I28" s="133"/>
    </row>
    <row r="29" spans="1:16381" ht="21">
      <c r="B29" s="33" t="s">
        <v>26</v>
      </c>
      <c r="C29" s="79" t="s">
        <v>167</v>
      </c>
      <c r="D29" s="130"/>
      <c r="E29" s="130"/>
      <c r="F29" s="118"/>
      <c r="G29" s="118"/>
      <c r="H29" s="118"/>
      <c r="I29" s="133"/>
    </row>
    <row r="30" spans="1:16381" ht="17.25">
      <c r="B30" s="33" t="s">
        <v>151</v>
      </c>
      <c r="C30" s="78" t="s">
        <v>164</v>
      </c>
      <c r="D30" s="130"/>
      <c r="E30" s="130"/>
      <c r="F30" s="118"/>
      <c r="G30" s="118"/>
      <c r="H30" s="118"/>
      <c r="I30" s="133"/>
    </row>
    <row r="31" spans="1:16381">
      <c r="B31" s="46" t="s">
        <v>152</v>
      </c>
      <c r="C31" s="81" t="s">
        <v>169</v>
      </c>
      <c r="D31" s="131"/>
      <c r="E31" s="131"/>
      <c r="F31" s="132"/>
      <c r="G31" s="132"/>
      <c r="H31" s="132"/>
      <c r="I31" s="134"/>
    </row>
    <row r="32" spans="1:16381">
      <c r="B32" s="127" t="s">
        <v>27</v>
      </c>
      <c r="C32" s="128"/>
      <c r="D32" s="34"/>
      <c r="E32" s="34"/>
      <c r="F32" s="34"/>
      <c r="G32" s="34"/>
      <c r="H32" s="34"/>
      <c r="I32" s="35"/>
    </row>
    <row r="33" spans="2:9">
      <c r="B33" s="40" t="s">
        <v>153</v>
      </c>
      <c r="C33" s="41" t="s">
        <v>65</v>
      </c>
      <c r="D33" s="42"/>
      <c r="E33" s="42"/>
      <c r="F33" s="42"/>
      <c r="G33" s="42"/>
      <c r="H33" s="42"/>
      <c r="I33" s="43"/>
    </row>
    <row r="34" spans="2:9">
      <c r="B34" s="135" t="s">
        <v>174</v>
      </c>
      <c r="C34" s="79" t="s">
        <v>205</v>
      </c>
      <c r="D34" s="38"/>
      <c r="E34" s="86"/>
      <c r="F34" s="86">
        <v>2</v>
      </c>
      <c r="G34" s="39"/>
      <c r="H34" s="39"/>
      <c r="I34" s="39"/>
    </row>
    <row r="35" spans="2:9">
      <c r="B35" s="136"/>
      <c r="C35" s="79" t="s">
        <v>175</v>
      </c>
      <c r="D35" s="38"/>
      <c r="E35" s="86">
        <v>22</v>
      </c>
      <c r="F35" s="86">
        <v>34</v>
      </c>
      <c r="G35" s="86">
        <v>10</v>
      </c>
      <c r="H35" s="86">
        <v>10</v>
      </c>
      <c r="I35" s="39"/>
    </row>
    <row r="36" spans="2:9">
      <c r="B36" s="137"/>
      <c r="C36" s="79" t="s">
        <v>176</v>
      </c>
      <c r="D36" s="38"/>
      <c r="E36" s="86">
        <v>12</v>
      </c>
      <c r="F36" s="86">
        <v>4</v>
      </c>
      <c r="G36" s="39"/>
      <c r="H36" s="39"/>
      <c r="I36" s="39"/>
    </row>
    <row r="37" spans="2:9">
      <c r="B37" s="85"/>
      <c r="C37" s="79"/>
      <c r="D37" s="38"/>
      <c r="E37" s="39"/>
      <c r="F37" s="39"/>
      <c r="G37" s="39"/>
      <c r="H37" s="39"/>
      <c r="I37" s="39"/>
    </row>
    <row r="38" spans="2:9">
      <c r="B38" s="129" t="s">
        <v>28</v>
      </c>
      <c r="C38" s="129"/>
      <c r="D38" s="36"/>
      <c r="E38" s="36">
        <v>9920</v>
      </c>
      <c r="F38" s="36">
        <v>37090</v>
      </c>
      <c r="G38" s="36">
        <v>3000</v>
      </c>
      <c r="H38" s="36">
        <v>3000</v>
      </c>
      <c r="I38" s="37"/>
    </row>
    <row r="39" spans="2:9" ht="16.5" customHeight="1"/>
    <row r="40" spans="2:9" ht="16.5" customHeight="1"/>
  </sheetData>
  <mergeCells count="20">
    <mergeCell ref="B23:C23"/>
    <mergeCell ref="B16:C16"/>
    <mergeCell ref="D10:I10"/>
    <mergeCell ref="D11:D15"/>
    <mergeCell ref="E11:E15"/>
    <mergeCell ref="F11:F15"/>
    <mergeCell ref="G11:G15"/>
    <mergeCell ref="H11:H15"/>
    <mergeCell ref="I11:I15"/>
    <mergeCell ref="B18:B22"/>
    <mergeCell ref="B32:C32"/>
    <mergeCell ref="B38:C38"/>
    <mergeCell ref="D26:I26"/>
    <mergeCell ref="D27:D31"/>
    <mergeCell ref="E27:E31"/>
    <mergeCell ref="F27:F31"/>
    <mergeCell ref="G27:G31"/>
    <mergeCell ref="H27:H31"/>
    <mergeCell ref="I27:I31"/>
    <mergeCell ref="B34:B36"/>
  </mergeCells>
  <pageMargins left="0.2" right="0.2" top="0.25" bottom="0.2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B11"/>
  <sheetViews>
    <sheetView topLeftCell="AN1" workbookViewId="0">
      <selection activeCell="DD7" sqref="DD7"/>
    </sheetView>
  </sheetViews>
  <sheetFormatPr defaultRowHeight="15"/>
  <cols>
    <col min="1" max="1" width="6" customWidth="1"/>
    <col min="2" max="2" width="12" customWidth="1"/>
    <col min="3" max="3" width="14" customWidth="1"/>
    <col min="4" max="4" width="29" customWidth="1"/>
    <col min="7" max="7" width="7.42578125" customWidth="1"/>
    <col min="8" max="8" width="9.5703125" customWidth="1"/>
    <col min="9" max="9" width="10.42578125" customWidth="1"/>
    <col min="10" max="10" width="7" customWidth="1"/>
    <col min="11" max="11" width="7.42578125" customWidth="1"/>
    <col min="12" max="29" width="7" customWidth="1"/>
    <col min="30" max="31" width="8.42578125" customWidth="1"/>
    <col min="32" max="32" width="5.28515625" customWidth="1"/>
    <col min="33" max="33" width="10.28515625" customWidth="1"/>
    <col min="34" max="34" width="9.140625" customWidth="1"/>
    <col min="35" max="35" width="8.7109375" customWidth="1"/>
    <col min="36" max="36" width="9" customWidth="1"/>
    <col min="37" max="38" width="6.5703125" customWidth="1"/>
    <col min="39" max="39" width="8.42578125" customWidth="1"/>
    <col min="40" max="40" width="6.5703125" customWidth="1"/>
    <col min="41" max="41" width="7.85546875" customWidth="1"/>
    <col min="42" max="48" width="6.5703125" customWidth="1"/>
    <col min="49" max="49" width="8.28515625" customWidth="1"/>
    <col min="50" max="50" width="9.42578125" customWidth="1"/>
    <col min="51" max="51" width="6.5703125" customWidth="1"/>
    <col min="52" max="52" width="9" customWidth="1"/>
    <col min="53" max="54" width="6.5703125" customWidth="1"/>
    <col min="55" max="56" width="6" customWidth="1"/>
    <col min="57" max="57" width="5.140625" customWidth="1"/>
    <col min="58" max="58" width="10.7109375" customWidth="1"/>
    <col min="59" max="59" width="9.7109375" customWidth="1"/>
    <col min="60" max="60" width="8.85546875" customWidth="1"/>
    <col min="61" max="61" width="8.42578125" customWidth="1"/>
    <col min="62" max="62" width="8.85546875" customWidth="1"/>
    <col min="63" max="63" width="7" customWidth="1"/>
    <col min="64" max="64" width="10" customWidth="1"/>
    <col min="65" max="65" width="5.28515625" customWidth="1"/>
    <col min="66" max="66" width="7.140625" customWidth="1"/>
    <col min="67" max="67" width="7.5703125" customWidth="1"/>
    <col min="68" max="72" width="5.28515625" customWidth="1"/>
    <col min="73" max="73" width="6.85546875" customWidth="1"/>
    <col min="74" max="74" width="7.5703125" customWidth="1"/>
    <col min="75" max="75" width="7.42578125" customWidth="1"/>
    <col min="76" max="77" width="5.28515625" customWidth="1"/>
    <col min="78" max="78" width="6.42578125" customWidth="1"/>
    <col min="79" max="79" width="9.5703125" customWidth="1"/>
    <col min="80" max="81" width="6.42578125" customWidth="1"/>
    <col min="82" max="82" width="8.28515625" customWidth="1"/>
    <col min="83" max="83" width="9.28515625" customWidth="1"/>
    <col min="84" max="84" width="9.5703125" customWidth="1"/>
    <col min="85" max="85" width="8" customWidth="1"/>
    <col min="86" max="86" width="7.7109375" customWidth="1"/>
    <col min="87" max="88" width="6.140625" customWidth="1"/>
    <col min="89" max="89" width="7.85546875" customWidth="1"/>
    <col min="90" max="90" width="6.140625" customWidth="1"/>
    <col min="91" max="91" width="8.28515625" customWidth="1"/>
    <col min="92" max="98" width="6.140625" customWidth="1"/>
    <col min="99" max="99" width="7.42578125" customWidth="1"/>
    <col min="100" max="100" width="8.85546875" customWidth="1"/>
    <col min="101" max="101" width="6.140625" customWidth="1"/>
    <col min="102" max="102" width="9" customWidth="1"/>
    <col min="103" max="107" width="6.140625" customWidth="1"/>
    <col min="108" max="108" width="9.7109375" customWidth="1"/>
    <col min="109" max="109" width="9.85546875" customWidth="1"/>
    <col min="110" max="110" width="8.140625" customWidth="1"/>
    <col min="111" max="111" width="8.42578125" customWidth="1"/>
    <col min="112" max="112" width="7.85546875" customWidth="1"/>
    <col min="113" max="113" width="5.85546875" customWidth="1"/>
    <col min="114" max="114" width="8.7109375" customWidth="1"/>
    <col min="115" max="115" width="5.85546875" customWidth="1"/>
    <col min="116" max="116" width="7.5703125" customWidth="1"/>
    <col min="117" max="123" width="5.85546875" customWidth="1"/>
    <col min="124" max="124" width="8.28515625" customWidth="1"/>
    <col min="125" max="125" width="9" customWidth="1"/>
    <col min="126" max="126" width="5.85546875" customWidth="1"/>
    <col min="127" max="127" width="8.5703125" customWidth="1"/>
    <col min="128" max="129" width="5.85546875" customWidth="1"/>
    <col min="130" max="131" width="5.42578125" customWidth="1"/>
    <col min="132" max="132" width="4.85546875" customWidth="1"/>
  </cols>
  <sheetData>
    <row r="1" spans="1:132">
      <c r="A1" s="5" t="s">
        <v>66</v>
      </c>
    </row>
    <row r="3" spans="1:132" ht="29.25" customHeight="1">
      <c r="B3" s="140" t="s">
        <v>30</v>
      </c>
      <c r="C3" s="140"/>
      <c r="D3" s="140" t="s">
        <v>67</v>
      </c>
      <c r="E3" s="140" t="s">
        <v>154</v>
      </c>
      <c r="F3" s="140"/>
      <c r="G3" s="140"/>
      <c r="H3" s="140" t="s">
        <v>69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 t="s">
        <v>68</v>
      </c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 t="s">
        <v>70</v>
      </c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 t="s">
        <v>41</v>
      </c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 t="s">
        <v>71</v>
      </c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</row>
    <row r="4" spans="1:132" ht="126" customHeight="1">
      <c r="B4" s="15" t="s">
        <v>6</v>
      </c>
      <c r="C4" s="15" t="s">
        <v>43</v>
      </c>
      <c r="D4" s="140"/>
      <c r="E4" s="60" t="s">
        <v>31</v>
      </c>
      <c r="F4" s="60" t="s">
        <v>32</v>
      </c>
      <c r="G4" s="60" t="s">
        <v>33</v>
      </c>
      <c r="H4" s="19" t="s">
        <v>34</v>
      </c>
      <c r="I4" s="94" t="s">
        <v>183</v>
      </c>
      <c r="J4" s="94" t="s">
        <v>184</v>
      </c>
      <c r="K4" s="94" t="s">
        <v>185</v>
      </c>
      <c r="L4" s="94" t="s">
        <v>186</v>
      </c>
      <c r="M4" s="94" t="s">
        <v>187</v>
      </c>
      <c r="N4" s="94" t="s">
        <v>188</v>
      </c>
      <c r="O4" s="94" t="s">
        <v>189</v>
      </c>
      <c r="P4" s="94" t="s">
        <v>190</v>
      </c>
      <c r="Q4" s="94" t="s">
        <v>191</v>
      </c>
      <c r="R4" s="94" t="s">
        <v>207</v>
      </c>
      <c r="S4" s="94" t="s">
        <v>192</v>
      </c>
      <c r="T4" s="94" t="s">
        <v>193</v>
      </c>
      <c r="U4" s="94" t="s">
        <v>194</v>
      </c>
      <c r="V4" s="94" t="s">
        <v>195</v>
      </c>
      <c r="W4" s="94" t="s">
        <v>196</v>
      </c>
      <c r="X4" s="59" t="s">
        <v>204</v>
      </c>
      <c r="Y4" s="94" t="s">
        <v>197</v>
      </c>
      <c r="Z4" s="94" t="s">
        <v>198</v>
      </c>
      <c r="AA4" s="94" t="s">
        <v>199</v>
      </c>
      <c r="AB4" s="94" t="s">
        <v>200</v>
      </c>
      <c r="AC4" s="94" t="s">
        <v>201</v>
      </c>
      <c r="AD4" s="94" t="s">
        <v>202</v>
      </c>
      <c r="AE4" s="95" t="s">
        <v>206</v>
      </c>
      <c r="AF4" s="95" t="s">
        <v>203</v>
      </c>
      <c r="AG4" s="19" t="s">
        <v>34</v>
      </c>
      <c r="AH4" s="94" t="s">
        <v>183</v>
      </c>
      <c r="AI4" s="94" t="s">
        <v>184</v>
      </c>
      <c r="AJ4" s="94" t="s">
        <v>185</v>
      </c>
      <c r="AK4" s="94" t="s">
        <v>186</v>
      </c>
      <c r="AL4" s="94" t="s">
        <v>187</v>
      </c>
      <c r="AM4" s="94" t="s">
        <v>188</v>
      </c>
      <c r="AN4" s="94" t="s">
        <v>189</v>
      </c>
      <c r="AO4" s="94" t="s">
        <v>190</v>
      </c>
      <c r="AP4" s="94" t="s">
        <v>191</v>
      </c>
      <c r="AQ4" s="94" t="s">
        <v>207</v>
      </c>
      <c r="AR4" s="94" t="s">
        <v>192</v>
      </c>
      <c r="AS4" s="94" t="s">
        <v>193</v>
      </c>
      <c r="AT4" s="94" t="s">
        <v>194</v>
      </c>
      <c r="AU4" s="94" t="s">
        <v>195</v>
      </c>
      <c r="AV4" s="94" t="s">
        <v>196</v>
      </c>
      <c r="AW4" s="59" t="s">
        <v>204</v>
      </c>
      <c r="AX4" s="94" t="s">
        <v>197</v>
      </c>
      <c r="AY4" s="94" t="s">
        <v>198</v>
      </c>
      <c r="AZ4" s="94" t="s">
        <v>199</v>
      </c>
      <c r="BA4" s="94" t="s">
        <v>200</v>
      </c>
      <c r="BB4" s="94" t="s">
        <v>201</v>
      </c>
      <c r="BC4" s="94" t="s">
        <v>202</v>
      </c>
      <c r="BD4" s="95" t="s">
        <v>206</v>
      </c>
      <c r="BE4" s="95" t="s">
        <v>203</v>
      </c>
      <c r="BF4" s="19" t="s">
        <v>34</v>
      </c>
      <c r="BG4" s="94" t="s">
        <v>183</v>
      </c>
      <c r="BH4" s="94" t="s">
        <v>184</v>
      </c>
      <c r="BI4" s="94" t="s">
        <v>185</v>
      </c>
      <c r="BJ4" s="94" t="s">
        <v>186</v>
      </c>
      <c r="BK4" s="94" t="s">
        <v>187</v>
      </c>
      <c r="BL4" s="94" t="s">
        <v>188</v>
      </c>
      <c r="BM4" s="94" t="s">
        <v>189</v>
      </c>
      <c r="BN4" s="94" t="s">
        <v>190</v>
      </c>
      <c r="BO4" s="94" t="s">
        <v>191</v>
      </c>
      <c r="BP4" s="94" t="s">
        <v>207</v>
      </c>
      <c r="BQ4" s="94" t="s">
        <v>192</v>
      </c>
      <c r="BR4" s="94" t="s">
        <v>193</v>
      </c>
      <c r="BS4" s="94" t="s">
        <v>194</v>
      </c>
      <c r="BT4" s="94" t="s">
        <v>195</v>
      </c>
      <c r="BU4" s="94" t="s">
        <v>196</v>
      </c>
      <c r="BV4" s="59" t="s">
        <v>204</v>
      </c>
      <c r="BW4" s="94" t="s">
        <v>197</v>
      </c>
      <c r="BX4" s="94" t="s">
        <v>198</v>
      </c>
      <c r="BY4" s="94" t="s">
        <v>199</v>
      </c>
      <c r="BZ4" s="94" t="s">
        <v>200</v>
      </c>
      <c r="CA4" s="94" t="s">
        <v>201</v>
      </c>
      <c r="CB4" s="94" t="s">
        <v>202</v>
      </c>
      <c r="CC4" s="95" t="s">
        <v>206</v>
      </c>
      <c r="CD4" s="95" t="s">
        <v>203</v>
      </c>
      <c r="CE4" s="19" t="s">
        <v>34</v>
      </c>
      <c r="CF4" s="94" t="s">
        <v>183</v>
      </c>
      <c r="CG4" s="94" t="s">
        <v>184</v>
      </c>
      <c r="CH4" s="94" t="s">
        <v>185</v>
      </c>
      <c r="CI4" s="94" t="s">
        <v>186</v>
      </c>
      <c r="CJ4" s="94" t="s">
        <v>187</v>
      </c>
      <c r="CK4" s="94" t="s">
        <v>188</v>
      </c>
      <c r="CL4" s="94" t="s">
        <v>189</v>
      </c>
      <c r="CM4" s="94" t="s">
        <v>190</v>
      </c>
      <c r="CN4" s="94" t="s">
        <v>191</v>
      </c>
      <c r="CO4" s="94" t="s">
        <v>207</v>
      </c>
      <c r="CP4" s="94" t="s">
        <v>192</v>
      </c>
      <c r="CQ4" s="94" t="s">
        <v>193</v>
      </c>
      <c r="CR4" s="94" t="s">
        <v>194</v>
      </c>
      <c r="CS4" s="94" t="s">
        <v>195</v>
      </c>
      <c r="CT4" s="94" t="s">
        <v>196</v>
      </c>
      <c r="CU4" s="59" t="s">
        <v>204</v>
      </c>
      <c r="CV4" s="94" t="s">
        <v>197</v>
      </c>
      <c r="CW4" s="94" t="s">
        <v>198</v>
      </c>
      <c r="CX4" s="94" t="s">
        <v>199</v>
      </c>
      <c r="CY4" s="94" t="s">
        <v>200</v>
      </c>
      <c r="CZ4" s="94" t="s">
        <v>201</v>
      </c>
      <c r="DA4" s="94" t="s">
        <v>202</v>
      </c>
      <c r="DB4" s="95" t="s">
        <v>206</v>
      </c>
      <c r="DC4" s="95" t="s">
        <v>203</v>
      </c>
      <c r="DD4" s="19" t="s">
        <v>34</v>
      </c>
      <c r="DE4" s="94" t="s">
        <v>183</v>
      </c>
      <c r="DF4" s="94" t="s">
        <v>184</v>
      </c>
      <c r="DG4" s="94" t="s">
        <v>185</v>
      </c>
      <c r="DH4" s="94" t="s">
        <v>186</v>
      </c>
      <c r="DI4" s="94" t="s">
        <v>187</v>
      </c>
      <c r="DJ4" s="94" t="s">
        <v>188</v>
      </c>
      <c r="DK4" s="94" t="s">
        <v>189</v>
      </c>
      <c r="DL4" s="94" t="s">
        <v>190</v>
      </c>
      <c r="DM4" s="94" t="s">
        <v>191</v>
      </c>
      <c r="DN4" s="94" t="s">
        <v>207</v>
      </c>
      <c r="DO4" s="94" t="s">
        <v>192</v>
      </c>
      <c r="DP4" s="94" t="s">
        <v>193</v>
      </c>
      <c r="DQ4" s="94" t="s">
        <v>194</v>
      </c>
      <c r="DR4" s="94" t="s">
        <v>195</v>
      </c>
      <c r="DS4" s="94" t="s">
        <v>196</v>
      </c>
      <c r="DT4" s="59" t="s">
        <v>204</v>
      </c>
      <c r="DU4" s="94" t="s">
        <v>197</v>
      </c>
      <c r="DV4" s="94" t="s">
        <v>198</v>
      </c>
      <c r="DW4" s="94" t="s">
        <v>199</v>
      </c>
      <c r="DX4" s="94" t="s">
        <v>200</v>
      </c>
      <c r="DY4" s="94" t="s">
        <v>201</v>
      </c>
      <c r="DZ4" s="94" t="s">
        <v>202</v>
      </c>
      <c r="EA4" s="95" t="s">
        <v>206</v>
      </c>
      <c r="EB4" s="95" t="s">
        <v>203</v>
      </c>
    </row>
    <row r="5" spans="1:132" ht="31.5">
      <c r="B5" s="57">
        <v>1051</v>
      </c>
      <c r="C5" s="57">
        <v>11001</v>
      </c>
      <c r="D5" s="79" t="s">
        <v>161</v>
      </c>
      <c r="E5" s="58">
        <v>1</v>
      </c>
      <c r="F5" s="58">
        <v>1</v>
      </c>
      <c r="G5" s="58">
        <v>1</v>
      </c>
      <c r="H5" s="93">
        <f>I5+J5+K5+L5+M5+N5+O5+P5+Q5+R5+S5+T5+U5+V5+W5+X5+Y5+Z5+AA5+AB5+AC5+AD5+AE5+AF5</f>
        <v>409163.60000000003</v>
      </c>
      <c r="I5" s="92">
        <f>'[1]2-ԸՆԴԱՄԵՆԸ ԾԱԽՍԵՐ'!$E$20</f>
        <v>271845.7</v>
      </c>
      <c r="J5" s="92">
        <f>'[1]2-ԸՆԴԱՄԵՆԸ ԾԱԽՍԵՐ'!$E$21</f>
        <v>54795</v>
      </c>
      <c r="K5" s="92">
        <f>'[1]2-ԸՆԴԱՄԵՆԸ ԾԱԽՍԵՐ'!$E$22</f>
        <v>22875.200000000001</v>
      </c>
      <c r="L5" s="92">
        <f>'[1]2-ԸՆԴԱՄԵՆԸ ԾԱԽՍԵՐ'!$E$24</f>
        <v>6061.9</v>
      </c>
      <c r="M5" s="92">
        <f>'[1]2-ԸՆԴԱՄԵՆԸ ԾԱԽՍԵՐ'!$E$29</f>
        <v>331.1</v>
      </c>
      <c r="N5" s="92">
        <f>'[1]2-ԸՆԴԱՄԵՆԸ ԾԱԽՍԵՐ'!$E$33</f>
        <v>2941.2</v>
      </c>
      <c r="O5" s="92">
        <f>'[1]2-ԸՆԴԱՄԵՆԸ ԾԱԽՍԵՐ'!$E$34</f>
        <v>127</v>
      </c>
      <c r="P5" s="92">
        <f>'[1]2-ԸՆԴԱՄԵՆԸ ԾԱԽՍԵՐ'!$E$39</f>
        <v>1364.1</v>
      </c>
      <c r="Q5" s="92">
        <f>'[1]2-ԸՆԴԱՄԵՆԸ ԾԱԽՍԵՐ'!$E$42</f>
        <v>1919</v>
      </c>
      <c r="R5" s="92">
        <f>'[1]2-ԸՆԴԱՄԵՆԸ ԾԱԽՍԵՐ'!$E$43</f>
        <v>154</v>
      </c>
      <c r="S5" s="92">
        <f>'[1]2-ԸՆԴԱՄԵՆԸ ԾԱԽՍԵՐ'!$E$44</f>
        <v>54</v>
      </c>
      <c r="T5" s="92">
        <f>'[1]2-ԸՆԴԱՄԵՆԸ ԾԱԽՍԵՐ'!$E$45</f>
        <v>8279</v>
      </c>
      <c r="U5" s="92">
        <f>'[1]2-ԸՆԴԱՄԵՆԸ ԾԱԽՍԵՐ'!$E$47</f>
        <v>300</v>
      </c>
      <c r="V5" s="92">
        <f>'[1]2-ԸՆԴԱՄԵՆԸ ԾԱԽՍԵՐ'!$E$48</f>
        <v>100</v>
      </c>
      <c r="W5" s="92">
        <f>'[1]2-ԸՆԴԱՄԵՆԸ ԾԱԽՍԵՐ'!$E$49</f>
        <v>429.3</v>
      </c>
      <c r="X5" s="92">
        <f>'[1]2-ԸՆԴԱՄԵՆԸ ԾԱԽՍԵՐ'!$E$50</f>
        <v>0</v>
      </c>
      <c r="Y5" s="92">
        <f>'[1]2-ԸՆԴԱՄԵՆԸ ԾԱԽՍԵՐ'!$E$51</f>
        <v>1061.5</v>
      </c>
      <c r="Z5" s="92">
        <f>'[1]2-ԸՆԴԱՄԵՆԸ ԾԱԽՍԵՐ'!$E$55</f>
        <v>1149.9000000000001</v>
      </c>
      <c r="AA5" s="92">
        <f>'[1]2-ԸՆԴԱՄԵՆԸ ԾԱԽՍԵՐ'!$E$60</f>
        <v>4923.5</v>
      </c>
      <c r="AB5" s="92">
        <f>'[1]2-ԸՆԴԱՄԵՆԸ ԾԱԽՍԵՐ'!$E$62</f>
        <v>300.89999999999998</v>
      </c>
      <c r="AC5" s="92">
        <f>'[1]2-ԸՆԴԱՄԵՆԸ ԾԱԽՍԵՐ'!$E$72</f>
        <v>30000</v>
      </c>
      <c r="AD5" s="92">
        <f>'[1]2-ԸՆԴԱՄԵՆԸ ԾԱԽՍԵՐ'!$E$74</f>
        <v>151.30000000000001</v>
      </c>
      <c r="AE5" s="92"/>
      <c r="AF5" s="92"/>
      <c r="AG5" s="62">
        <f>AH5+AI5+AJ5+AK5+AL5+AM5+AN5+AO5+AP5+AQ5+AR5+AS5+AT5+AU5+AV5+AW5+AX5+AY5+AZ5+BA5+BB5+BC5+BE5</f>
        <v>459356.10000000003</v>
      </c>
      <c r="AH5" s="58">
        <f>'[1]2-ԸՆԴԱՄԵՆԸ ԾԱԽՍԵՐ'!$F$20</f>
        <v>329384.09999999998</v>
      </c>
      <c r="AI5" s="58">
        <f>'[1]2-ԸՆԴԱՄԵՆԸ ԾԱԽՍԵՐ'!$F$21</f>
        <v>43628.3</v>
      </c>
      <c r="AJ5" s="58">
        <f>'[1]2-ԸՆԴԱՄԵՆԸ ԾԱԽՍԵՐ'!$F$22</f>
        <v>20185.2</v>
      </c>
      <c r="AK5" s="58">
        <f>'[1]2-ԸՆԴԱՄԵՆԸ ԾԱԽՍԵՐ'!$F$24</f>
        <v>6687</v>
      </c>
      <c r="AL5" s="58">
        <f>'[1]2-ԸՆԴԱՄԵՆԸ ԾԱԽՍԵՐ'!$F$29</f>
        <v>148.5</v>
      </c>
      <c r="AM5" s="58">
        <f>'[1]2-ԸՆԴԱՄԵՆԸ ԾԱԽՍԵՐ'!$F$33</f>
        <v>4211.8999999999996</v>
      </c>
      <c r="AN5" s="58">
        <f>'[1]2-ԸՆԴԱՄԵՆԸ ԾԱԽՍԵՐ'!$F$34</f>
        <v>160</v>
      </c>
      <c r="AO5" s="58">
        <f>'[1]2-ԸՆԴԱՄԵՆԸ ԾԱԽՍԵՐ'!$F$39</f>
        <v>3658.8</v>
      </c>
      <c r="AP5" s="58">
        <f>'[1]2-ԸՆԴԱՄԵՆԸ ԾԱԽՍԵՐ'!$F$42</f>
        <v>3256</v>
      </c>
      <c r="AQ5" s="58">
        <f>'[1]2-ԸՆԴԱՄԵՆԸ ԾԱԽՍԵՐ'!$F$43</f>
        <v>246</v>
      </c>
      <c r="AR5" s="58">
        <f>'[1]2-ԸՆԴԱՄԵՆԸ ԾԱԽՍԵՐ'!$F$44</f>
        <v>200</v>
      </c>
      <c r="AS5" s="58">
        <f>'[1]2-ԸՆԴԱՄԵՆԸ ԾԱԽՍԵՐ'!$F$45</f>
        <v>8280</v>
      </c>
      <c r="AT5" s="58">
        <f>'[1]2-ԸՆԴԱՄԵՆԸ ԾԱԽՍԵՐ'!$F$47</f>
        <v>300</v>
      </c>
      <c r="AU5" s="58">
        <f>'[1]2-ԸՆԴԱՄԵՆԸ ԾԱԽՍԵՐ'!$F$48</f>
        <v>100</v>
      </c>
      <c r="AV5" s="58">
        <f>'[1]2-ԸՆԴԱՄԵՆԸ ԾԱԽՍԵՐ'!$F$49</f>
        <v>429.7</v>
      </c>
      <c r="AW5" s="58">
        <f>'[1]2-ԸՆԴԱՄԵՆԸ ԾԱԽՍԵՐ'!$F$50</f>
        <v>1795.1</v>
      </c>
      <c r="AX5" s="58">
        <f>'[1]2-ԸՆԴԱՄԵՆԸ ԾԱԽՍԵՐ'!$F$51</f>
        <v>1061.7</v>
      </c>
      <c r="AY5" s="58">
        <f>'[1]2-ԸՆԴԱՄԵՆԸ ԾԱԽՍԵՐ'!$F$55</f>
        <v>1183</v>
      </c>
      <c r="AZ5" s="58">
        <f>'[1]2-ԸՆԴԱՄԵՆԸ ԾԱԽՍԵՐ'!$F$60</f>
        <v>3979.4</v>
      </c>
      <c r="BA5" s="58">
        <f>'[1]2-ԸՆԴԱՄԵՆԸ ԾԱԽՍԵՐ'!$F$62</f>
        <v>309.39999999999998</v>
      </c>
      <c r="BB5" s="58">
        <f>'[1]2-ԸՆԴԱՄԵՆԸ ԾԱԽՍԵՐ'!$F$72</f>
        <v>30000</v>
      </c>
      <c r="BC5" s="58">
        <f>'[1]2-ԸՆԴԱՄԵՆԸ ԾԱԽՍԵՐ'!$F$74</f>
        <v>152</v>
      </c>
      <c r="BD5" s="58"/>
      <c r="BE5" s="58"/>
      <c r="BF5" s="93">
        <f>BG5+BH5+BI5+BJ5+BK5+BL5+BM5+BN5+BO5+BP5+BQ5+BR5+BS5+BT5+BU5+BV5+BW5+BX5+BY5+BZ5+CA5+CB5</f>
        <v>468653.54999999993</v>
      </c>
      <c r="BG5" s="58">
        <f>'[1]2-ԸՆԴԱՄԵՆԸ ԾԱԽՍԵՐ'!$G$20</f>
        <v>329384.09999999998</v>
      </c>
      <c r="BH5" s="58">
        <f>'[1]2-ԸՆԴԱՄԵՆԸ ԾԱԽՍԵՐ'!$G$21</f>
        <v>49310.2</v>
      </c>
      <c r="BI5" s="58">
        <f>'[1]2-ԸՆԴԱՄԵՆԸ ԾԱԽՍԵՐ'!$G$22</f>
        <v>20185.2</v>
      </c>
      <c r="BJ5" s="58">
        <f>'[1]2-ԸՆԴԱՄԵՆԸ ԾԱԽՍԵՐ'!$G$24</f>
        <v>8178.3</v>
      </c>
      <c r="BK5" s="58">
        <f>'[1]2-ԸՆԴԱՄԵՆԸ ԾԱԽՍԵՐ'!$G$29</f>
        <v>331.1</v>
      </c>
      <c r="BL5" s="58">
        <f>'[1]2-ԸՆԴԱՄԵՆԸ ԾԱԽՍԵՐ'!$G$33</f>
        <v>5433.6</v>
      </c>
      <c r="BM5" s="58">
        <f>'[1]2-ԸՆԴԱՄԵՆԸ ԾԱԽՍԵՐ'!$G$34</f>
        <v>160</v>
      </c>
      <c r="BN5" s="58">
        <f>'[1]2-ԸՆԴԱՄԵՆԸ ԾԱԽՍԵՐ'!$G$39</f>
        <v>3658.7999999999997</v>
      </c>
      <c r="BO5" s="58">
        <f>'[1]2-ԸՆԴԱՄԵՆԸ ԾԱԽՍԵՐ'!$G$42</f>
        <v>3256</v>
      </c>
      <c r="BP5" s="58">
        <f>'[1]2-ԸՆԴԱՄԵՆԸ ԾԱԽՍԵՐ'!$G$43</f>
        <v>966</v>
      </c>
      <c r="BQ5" s="58">
        <f>'[1]2-ԸՆԴԱՄԵՆԸ ԾԱԽՍԵՐ'!$G$44</f>
        <v>200</v>
      </c>
      <c r="BR5" s="58">
        <f>'[1]2-ԸՆԴԱՄԵՆԸ ԾԱԽՍԵՐ'!$G$45</f>
        <v>8280</v>
      </c>
      <c r="BS5" s="58">
        <f>'[1]2-ԸՆԴԱՄԵՆԸ ԾԱԽՍԵՐ'!$G$47</f>
        <v>300</v>
      </c>
      <c r="BT5" s="58">
        <f>'[1]2-ԸՆԴԱՄԵՆԸ ԾԱԽՍԵՐ'!$G$48</f>
        <v>100</v>
      </c>
      <c r="BU5" s="58">
        <f>'[1]2-ԸՆԴԱՄԵՆԸ ԾԱԽՍԵՐ'!$G$49</f>
        <v>429.7</v>
      </c>
      <c r="BV5" s="58">
        <f>'[1]2-ԸՆԴԱՄԵՆԸ ԾԱԽՍԵՐ'!$G$50</f>
        <v>1795.1</v>
      </c>
      <c r="BW5" s="58">
        <f>'[1]2-ԸՆԴԱՄԵՆԸ ԾԱԽՍԵՐ'!$G$51</f>
        <v>1061.7</v>
      </c>
      <c r="BX5" s="58">
        <f>'[1]2-ԸՆԴԱՄԵՆԸ ԾԱԽՍԵՐ'!$G$55</f>
        <v>1183</v>
      </c>
      <c r="BY5" s="58">
        <f>'[1]2-ԸՆԴԱՄԵՆԸ ԾԱԽՍԵՐ'!$G$60</f>
        <v>3979.4</v>
      </c>
      <c r="BZ5" s="58">
        <f>'[1]2-ԸՆԴԱՄԵՆԸ ԾԱԽՍԵՐ'!$G$62</f>
        <v>309.34999999999997</v>
      </c>
      <c r="CA5" s="58">
        <f>'[1]2-ԸՆԴԱՄԵՆԸ ԾԱԽՍԵՐ'!$G$72</f>
        <v>30000</v>
      </c>
      <c r="CB5" s="58">
        <f>'[1]2-ԸՆԴԱՄԵՆԸ ԾԱԽՍԵՐ'!$G$74</f>
        <v>152</v>
      </c>
      <c r="CC5" s="58"/>
      <c r="CD5" s="58"/>
      <c r="CE5" s="62">
        <f>CF5+CG5+CH5+CI5+CJ5+CK5+CL5+CM5+CN5+CO5+CP5+CQ5+CR5+CS5+CT5+CU5+CV5+CW5+CX5+CY5+CZ5+DA5+DB5+DC5</f>
        <v>469959.1</v>
      </c>
      <c r="CF5" s="58">
        <f>'[1]2-ԸՆԴԱՄԵՆԸ ԾԱԽՍԵՐ'!$K$20</f>
        <v>330253.5</v>
      </c>
      <c r="CG5" s="58">
        <f>'[1]2-ԸՆԴԱՄԵՆԸ ԾԱԽՍԵՐ'!$K$21</f>
        <v>49746.3</v>
      </c>
      <c r="CH5" s="58">
        <f>'[1]2-ԸՆԴԱՄԵՆԸ ԾԱԽՍԵՐ'!$K$22</f>
        <v>20185.2</v>
      </c>
      <c r="CI5" s="58">
        <f>'[1]2-ԸՆԴԱՄԵՆԸ ԾԱԽՍԵՐ'!$K$24</f>
        <v>8178.3</v>
      </c>
      <c r="CJ5" s="58">
        <f>'[1]2-ԸՆԴԱՄԵՆԸ ԾԱԽՍԵՐ'!$K$29</f>
        <v>331.1</v>
      </c>
      <c r="CK5" s="58">
        <f>'[1]2-ԸՆԴԱՄԵՆԸ ԾԱԽՍԵՐ'!$K$33</f>
        <v>5433.6</v>
      </c>
      <c r="CL5" s="58">
        <f>'[1]2-ԸՆԴԱՄԵՆԸ ԾԱԽՍԵՐ'!$K$34</f>
        <v>160</v>
      </c>
      <c r="CM5" s="58">
        <f>'[1]2-ԸՆԴԱՄԵՆԸ ԾԱԽՍԵՐ'!$K$39</f>
        <v>3658.8</v>
      </c>
      <c r="CN5" s="58">
        <f>'[1]2-ԸՆԴԱՄԵՆԸ ԾԱԽՍԵՐ'!$K$42</f>
        <v>3256</v>
      </c>
      <c r="CO5" s="58">
        <f>'[1]2-ԸՆԴԱՄԵՆԸ ԾԱԽՍԵՐ'!$K$43</f>
        <v>966</v>
      </c>
      <c r="CP5" s="58">
        <f>'[1]2-ԸՆԴԱՄԵՆԸ ԾԱԽՍԵՐ'!$K$44</f>
        <v>200</v>
      </c>
      <c r="CQ5" s="58">
        <f>'[1]2-ԸՆԴԱՄԵՆԸ ԾԱԽՍԵՐ'!$K$45</f>
        <v>8280</v>
      </c>
      <c r="CR5" s="58">
        <f>'[1]2-ԸՆԴԱՄԵՆԸ ԾԱԽՍԵՐ'!$K$47</f>
        <v>300</v>
      </c>
      <c r="CS5" s="58">
        <f>'[1]2-ԸՆԴԱՄԵՆԸ ԾԱԽՍԵՐ'!$K$48</f>
        <v>100</v>
      </c>
      <c r="CT5" s="58">
        <f>'[1]2-ԸՆԴԱՄԵՆԸ ԾԱԽՍԵՐ'!$K$49</f>
        <v>429.7</v>
      </c>
      <c r="CU5" s="58">
        <f>'[1]2-ԸՆԴԱՄԵՆԸ ԾԱԽՍԵՐ'!$K$50</f>
        <v>1795.1</v>
      </c>
      <c r="CV5" s="58">
        <f>'[1]2-ԸՆԴԱՄԵՆԸ ԾԱԽՍԵՐ'!$K$51</f>
        <v>1061.7</v>
      </c>
      <c r="CW5" s="58">
        <f>'[1]2-ԸՆԴԱՄԵՆԸ ԾԱԽՍԵՐ'!$K$55</f>
        <v>1183</v>
      </c>
      <c r="CX5" s="58">
        <f>'[1]2-ԸՆԴԱՄԵՆԸ ԾԱԽՍԵՐ'!$K$60</f>
        <v>3979.4</v>
      </c>
      <c r="CY5" s="58">
        <f>'[1]2-ԸՆԴԱՄԵՆԸ ԾԱԽՍԵՐ'!$K$62</f>
        <v>309.39999999999998</v>
      </c>
      <c r="CZ5" s="58">
        <f>'[1]2-ԸՆԴԱՄԵՆԸ ԾԱԽՍԵՐ'!$K$72</f>
        <v>30000</v>
      </c>
      <c r="DA5" s="58">
        <f>'[1]2-ԸՆԴԱՄԵՆԸ ԾԱԽՍԵՐ'!$K$74</f>
        <v>152</v>
      </c>
      <c r="DB5" s="58"/>
      <c r="DC5" s="58"/>
      <c r="DD5" s="62">
        <f>DE5+DF5+DG5+DH5+DI5+DJ5+DK5+DL5+DM5+DN5+DO5+DP5+DQ5+DR5+DS5+DT5+DU5+DV5+DW5+DX5+DY5+DZ5+EA5+EB5</f>
        <v>470424.6</v>
      </c>
      <c r="DE5" s="58">
        <f>'[1]2-ԸՆԴԱՄԵՆԸ ԾԱԽՍԵՐ'!$L$20</f>
        <v>330253.5</v>
      </c>
      <c r="DF5" s="58">
        <f>'[1]2-ԸՆԴԱՄԵՆԸ ԾԱԽՍԵՐ'!$L$21</f>
        <v>50211.8</v>
      </c>
      <c r="DG5" s="58">
        <f>'[1]2-ԸՆԴԱՄԵՆԸ ԾԱԽՍԵՐ'!$L$22</f>
        <v>20185.2</v>
      </c>
      <c r="DH5" s="58">
        <f>'[1]2-ԸՆԴԱՄԵՆԸ ԾԱԽՍԵՐ'!$L$24</f>
        <v>8178.3</v>
      </c>
      <c r="DI5" s="58">
        <f>'[1]2-ԸՆԴԱՄԵՆԸ ԾԱԽՍԵՐ'!$L$29</f>
        <v>331.1</v>
      </c>
      <c r="DJ5" s="58">
        <f>'[1]2-ԸՆԴԱՄԵՆԸ ԾԱԽՍԵՐ'!$L$33</f>
        <v>5433.6</v>
      </c>
      <c r="DK5" s="58">
        <f>'[1]2-ԸՆԴԱՄԵՆԸ ԾԱԽՍԵՐ'!$L$34</f>
        <v>160</v>
      </c>
      <c r="DL5" s="58">
        <f>'[1]2-ԸՆԴԱՄԵՆԸ ԾԱԽՍԵՐ'!$L$39</f>
        <v>3658.8</v>
      </c>
      <c r="DM5" s="58">
        <f>'[1]2-ԸՆԴԱՄԵՆԸ ԾԱԽՍԵՐ'!$L$42</f>
        <v>3256</v>
      </c>
      <c r="DN5" s="58">
        <f>'[1]2-ԸՆԴԱՄԵՆԸ ԾԱԽՍԵՐ'!$L$43</f>
        <v>966</v>
      </c>
      <c r="DO5" s="58">
        <f>'[1]2-ԸՆԴԱՄԵՆԸ ԾԱԽՍԵՐ'!$L$44</f>
        <v>200</v>
      </c>
      <c r="DP5" s="58">
        <f>'[1]2-ԸՆԴԱՄԵՆԸ ԾԱԽՍԵՐ'!$L$45</f>
        <v>8280</v>
      </c>
      <c r="DQ5" s="58">
        <f>'[1]2-ԸՆԴԱՄԵՆԸ ԾԱԽՍԵՐ'!$L$47</f>
        <v>300</v>
      </c>
      <c r="DR5" s="58">
        <f>'[1]2-ԸՆԴԱՄԵՆԸ ԾԱԽՍԵՐ'!$L$48</f>
        <v>100</v>
      </c>
      <c r="DS5" s="58">
        <f>'[1]2-ԸՆԴԱՄԵՆԸ ԾԱԽՍԵՐ'!$L$49</f>
        <v>429.7</v>
      </c>
      <c r="DT5" s="58">
        <f>'[1]2-ԸՆԴԱՄԵՆԸ ԾԱԽՍԵՐ'!$L$50</f>
        <v>1795.1</v>
      </c>
      <c r="DU5" s="58">
        <f>'[1]2-ԸՆԴԱՄԵՆԸ ԾԱԽՍԵՐ'!$K$51</f>
        <v>1061.7</v>
      </c>
      <c r="DV5" s="58">
        <f>'[1]2-ԸՆԴԱՄԵՆԸ ԾԱԽՍԵՐ'!$K$57</f>
        <v>1183</v>
      </c>
      <c r="DW5" s="58">
        <f>'[1]2-ԸՆԴԱՄԵՆԸ ԾԱԽՍԵՐ'!$L$60</f>
        <v>3979.4</v>
      </c>
      <c r="DX5" s="58">
        <f>'[1]2-ԸՆԴԱՄԵՆԸ ԾԱԽՍԵՐ'!$L$62</f>
        <v>309.39999999999998</v>
      </c>
      <c r="DY5" s="58">
        <f>'[1]2-ԸՆԴԱՄԵՆԸ ԾԱԽՍԵՐ'!$L$72</f>
        <v>30000</v>
      </c>
      <c r="DZ5" s="58">
        <f>'[1]2-ԸՆԴԱՄԵՆԸ ԾԱԽՍԵՐ'!$L$74</f>
        <v>152</v>
      </c>
      <c r="EA5" s="58"/>
      <c r="EB5" s="58"/>
    </row>
    <row r="6" spans="1:132" ht="31.5">
      <c r="B6" s="57">
        <v>1051</v>
      </c>
      <c r="C6" s="57">
        <v>31001</v>
      </c>
      <c r="D6" s="78" t="s">
        <v>166</v>
      </c>
      <c r="E6" s="58">
        <v>1</v>
      </c>
      <c r="F6" s="58">
        <v>1</v>
      </c>
      <c r="G6" s="58">
        <v>1</v>
      </c>
      <c r="H6" s="93">
        <f>I6+J6+K6+L6+M6+N6+O6+P6+Q6+R6+S6+T6+U6+V6+W6+X6+Y6+Z6+AA6+AB6+AC6+AD6+AE6+AF6</f>
        <v>0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62">
        <f>AH6+AI6+AJ6+AK6+AL6+AM6+AN6+AO6+AP6+AQ6+AR6+AS6+AT6+AU6+AV6+AW6+AX6+AY6+AZ6+BA6+BB6+BC6+BE6</f>
        <v>9920</v>
      </c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>
        <f>'[1]2-ԸՆԴԱՄԵՆԸ ԾԱԽՍԵՐ'!$F$85</f>
        <v>9920</v>
      </c>
      <c r="BF6" s="62">
        <f>BG6+BH6+BI6+BJ6+BK6+BL6+BL6+BM6+BN6+BO6+BP6+BQ6+BR6+BT6++BU6+BV6+BW6+BX6+BY6+BZ6+CA6+CB6+CC6+CD6</f>
        <v>37090</v>
      </c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>
        <f>'[1]2-ԸՆԴԱՄԵՆԸ ԾԱԽՍԵՐ'!$G$87</f>
        <v>26000</v>
      </c>
      <c r="CD6" s="58">
        <f>'[1]2-ԸՆԴԱՄԵՆԸ ԾԱԽՍԵՐ'!$G$88</f>
        <v>11090</v>
      </c>
      <c r="CE6" s="62">
        <f>CF6+CG6+CH6+CI6+CJ6+CK6+CL6+CM6+CN6+CO6+CP6+CQ6+CR6+CS6+CT6+CU6+CV6+CW6+CX6+CY6+CZ6+DA6+DB6+DC6</f>
        <v>3000</v>
      </c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>
        <f>'[1]2-ԸՆԴԱՄԵՆԸ ԾԱԽՍԵՐ'!$K$88</f>
        <v>3000</v>
      </c>
      <c r="DD6" s="62">
        <f>DE6+DF6+DG6+DH6+DI6+DJ6+DK6+DL6+DM6+DN6+DO6+DP6+DQ6+DR6+DS6+DT6+DU6+DV6+DW6+DX6+DY6+DZ6+EA6+EB6</f>
        <v>3000</v>
      </c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>
        <f>'[1]2-ԸՆԴԱՄԵՆԸ ԾԱԽՍԵՐ'!$L$88</f>
        <v>3000</v>
      </c>
    </row>
    <row r="7" spans="1:132">
      <c r="B7" s="57"/>
      <c r="C7" s="57"/>
      <c r="D7" s="57"/>
      <c r="E7" s="58"/>
      <c r="F7" s="58"/>
      <c r="G7" s="58"/>
      <c r="H7" s="62">
        <f>I7+AD7+AF7</f>
        <v>0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62">
        <f t="shared" ref="AG7" si="0">AH7+BC7+BE7</f>
        <v>0</v>
      </c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62">
        <f t="shared" ref="BF7" si="1">BG7+CB7+CD7</f>
        <v>0</v>
      </c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62">
        <f>CF7+CG7+CH7+CI7+CJ7+CK7+CL7+CM7+CN7+CO7+CP7+CQ7+CR7+CS7+CT7+CU7+CV7+CW7+CX7+CY7+CZ7+DA7+DC7</f>
        <v>0</v>
      </c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62">
        <f t="shared" ref="DD7" si="2">DE7+DZ7+EB7</f>
        <v>0</v>
      </c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</row>
    <row r="8" spans="1:132">
      <c r="B8" s="141" t="s">
        <v>76</v>
      </c>
      <c r="C8" s="142"/>
      <c r="D8" s="143"/>
      <c r="E8" s="18" t="s">
        <v>60</v>
      </c>
      <c r="F8" s="18" t="s">
        <v>60</v>
      </c>
      <c r="G8" s="18" t="s">
        <v>60</v>
      </c>
      <c r="H8" s="45">
        <f t="shared" ref="H8" si="3">SUM(H5:H7)</f>
        <v>409163.60000000003</v>
      </c>
      <c r="I8" s="45">
        <f t="shared" ref="I8:AD8" si="4">SUM(I5:I7)</f>
        <v>271845.7</v>
      </c>
      <c r="J8" s="91">
        <f t="shared" si="4"/>
        <v>54795</v>
      </c>
      <c r="K8" s="91">
        <f t="shared" si="4"/>
        <v>22875.200000000001</v>
      </c>
      <c r="L8" s="91">
        <f t="shared" si="4"/>
        <v>6061.9</v>
      </c>
      <c r="M8" s="91">
        <f t="shared" si="4"/>
        <v>331.1</v>
      </c>
      <c r="N8" s="91">
        <f t="shared" si="4"/>
        <v>2941.2</v>
      </c>
      <c r="O8" s="91">
        <f t="shared" si="4"/>
        <v>127</v>
      </c>
      <c r="P8" s="91">
        <f t="shared" si="4"/>
        <v>1364.1</v>
      </c>
      <c r="Q8" s="96"/>
      <c r="R8" s="91">
        <f t="shared" si="4"/>
        <v>154</v>
      </c>
      <c r="S8" s="91">
        <f t="shared" si="4"/>
        <v>54</v>
      </c>
      <c r="T8" s="91">
        <f t="shared" si="4"/>
        <v>8279</v>
      </c>
      <c r="U8" s="91">
        <f t="shared" si="4"/>
        <v>300</v>
      </c>
      <c r="V8" s="91">
        <f t="shared" si="4"/>
        <v>100</v>
      </c>
      <c r="W8" s="91">
        <f t="shared" si="4"/>
        <v>429.3</v>
      </c>
      <c r="X8" s="91">
        <f t="shared" si="4"/>
        <v>0</v>
      </c>
      <c r="Y8" s="91">
        <f t="shared" si="4"/>
        <v>1061.5</v>
      </c>
      <c r="Z8" s="91">
        <f t="shared" si="4"/>
        <v>1149.9000000000001</v>
      </c>
      <c r="AA8" s="91">
        <f t="shared" si="4"/>
        <v>4923.5</v>
      </c>
      <c r="AB8" s="91">
        <f t="shared" si="4"/>
        <v>300.89999999999998</v>
      </c>
      <c r="AC8" s="91">
        <f t="shared" si="4"/>
        <v>30000</v>
      </c>
      <c r="AD8" s="91">
        <f t="shared" si="4"/>
        <v>151.30000000000001</v>
      </c>
      <c r="AE8" s="96"/>
      <c r="AF8" s="45">
        <f t="shared" ref="AF8" si="5">SUM(AF5:AF7)</f>
        <v>0</v>
      </c>
      <c r="AG8" s="45">
        <f>SUM(AG5:AG7)</f>
        <v>469276.10000000003</v>
      </c>
      <c r="AH8" s="45">
        <f t="shared" ref="AH8:BC8" si="6">SUM(AH5:AH7)</f>
        <v>329384.09999999998</v>
      </c>
      <c r="AI8" s="91">
        <f t="shared" si="6"/>
        <v>43628.3</v>
      </c>
      <c r="AJ8" s="91">
        <f t="shared" si="6"/>
        <v>20185.2</v>
      </c>
      <c r="AK8" s="91">
        <f t="shared" si="6"/>
        <v>6687</v>
      </c>
      <c r="AL8" s="91">
        <f t="shared" si="6"/>
        <v>148.5</v>
      </c>
      <c r="AM8" s="91">
        <f t="shared" si="6"/>
        <v>4211.8999999999996</v>
      </c>
      <c r="AN8" s="91">
        <f t="shared" si="6"/>
        <v>160</v>
      </c>
      <c r="AO8" s="91">
        <f t="shared" si="6"/>
        <v>3658.8</v>
      </c>
      <c r="AP8" s="91">
        <f t="shared" si="6"/>
        <v>3256</v>
      </c>
      <c r="AQ8" s="91">
        <f t="shared" si="6"/>
        <v>246</v>
      </c>
      <c r="AR8" s="91">
        <f t="shared" si="6"/>
        <v>200</v>
      </c>
      <c r="AS8" s="91">
        <f t="shared" si="6"/>
        <v>8280</v>
      </c>
      <c r="AT8" s="91">
        <f t="shared" si="6"/>
        <v>300</v>
      </c>
      <c r="AU8" s="91">
        <f t="shared" si="6"/>
        <v>100</v>
      </c>
      <c r="AV8" s="91">
        <f t="shared" si="6"/>
        <v>429.7</v>
      </c>
      <c r="AW8" s="91">
        <f t="shared" si="6"/>
        <v>1795.1</v>
      </c>
      <c r="AX8" s="91">
        <f t="shared" si="6"/>
        <v>1061.7</v>
      </c>
      <c r="AY8" s="91">
        <f t="shared" si="6"/>
        <v>1183</v>
      </c>
      <c r="AZ8" s="91">
        <f t="shared" si="6"/>
        <v>3979.4</v>
      </c>
      <c r="BA8" s="91">
        <f t="shared" si="6"/>
        <v>309.39999999999998</v>
      </c>
      <c r="BB8" s="91">
        <f t="shared" si="6"/>
        <v>30000</v>
      </c>
      <c r="BC8" s="91">
        <f t="shared" si="6"/>
        <v>152</v>
      </c>
      <c r="BD8" s="96"/>
      <c r="BE8" s="45">
        <f t="shared" ref="BE8" si="7">SUM(BE5:BE7)</f>
        <v>9920</v>
      </c>
      <c r="BF8" s="45">
        <f>SUM(BF5:BF7)</f>
        <v>505743.54999999993</v>
      </c>
      <c r="BG8" s="45">
        <f t="shared" ref="BG8:CD8" si="8">SUM(BG5:BG7)</f>
        <v>329384.09999999998</v>
      </c>
      <c r="BH8" s="91">
        <f t="shared" si="8"/>
        <v>49310.2</v>
      </c>
      <c r="BI8" s="91">
        <f t="shared" si="8"/>
        <v>20185.2</v>
      </c>
      <c r="BJ8" s="91">
        <f t="shared" si="8"/>
        <v>8178.3</v>
      </c>
      <c r="BK8" s="91">
        <f t="shared" si="8"/>
        <v>331.1</v>
      </c>
      <c r="BL8" s="91">
        <f t="shared" si="8"/>
        <v>5433.6</v>
      </c>
      <c r="BM8" s="91">
        <f t="shared" si="8"/>
        <v>160</v>
      </c>
      <c r="BN8" s="91">
        <f t="shared" si="8"/>
        <v>3658.7999999999997</v>
      </c>
      <c r="BO8" s="91">
        <f t="shared" si="8"/>
        <v>3256</v>
      </c>
      <c r="BP8" s="91">
        <f t="shared" si="8"/>
        <v>966</v>
      </c>
      <c r="BQ8" s="91">
        <f t="shared" si="8"/>
        <v>200</v>
      </c>
      <c r="BR8" s="91">
        <f t="shared" si="8"/>
        <v>8280</v>
      </c>
      <c r="BS8" s="91">
        <f t="shared" si="8"/>
        <v>300</v>
      </c>
      <c r="BT8" s="91">
        <f t="shared" si="8"/>
        <v>100</v>
      </c>
      <c r="BU8" s="91">
        <f t="shared" si="8"/>
        <v>429.7</v>
      </c>
      <c r="BV8" s="91">
        <f t="shared" si="8"/>
        <v>1795.1</v>
      </c>
      <c r="BW8" s="91">
        <f t="shared" si="8"/>
        <v>1061.7</v>
      </c>
      <c r="BX8" s="91">
        <f t="shared" si="8"/>
        <v>1183</v>
      </c>
      <c r="BY8" s="91">
        <f t="shared" si="8"/>
        <v>3979.4</v>
      </c>
      <c r="BZ8" s="91">
        <f t="shared" si="8"/>
        <v>309.34999999999997</v>
      </c>
      <c r="CA8" s="91">
        <f t="shared" si="8"/>
        <v>30000</v>
      </c>
      <c r="CB8" s="91">
        <f t="shared" si="8"/>
        <v>152</v>
      </c>
      <c r="CC8" s="96">
        <f t="shared" si="8"/>
        <v>26000</v>
      </c>
      <c r="CD8" s="91">
        <f t="shared" si="8"/>
        <v>11090</v>
      </c>
      <c r="CE8" s="45">
        <f t="shared" ref="CE8" si="9">SUM(CE5:CE7)</f>
        <v>472959.1</v>
      </c>
      <c r="CF8" s="45">
        <f t="shared" ref="CF8:DC8" si="10">SUM(CF5:CF7)</f>
        <v>330253.5</v>
      </c>
      <c r="CG8" s="91">
        <f t="shared" si="10"/>
        <v>49746.3</v>
      </c>
      <c r="CH8" s="91">
        <f t="shared" si="10"/>
        <v>20185.2</v>
      </c>
      <c r="CI8" s="91">
        <f t="shared" si="10"/>
        <v>8178.3</v>
      </c>
      <c r="CJ8" s="91">
        <f t="shared" si="10"/>
        <v>331.1</v>
      </c>
      <c r="CK8" s="91">
        <f t="shared" si="10"/>
        <v>5433.6</v>
      </c>
      <c r="CL8" s="91">
        <f t="shared" si="10"/>
        <v>160</v>
      </c>
      <c r="CM8" s="91">
        <f t="shared" si="10"/>
        <v>3658.8</v>
      </c>
      <c r="CN8" s="91">
        <f t="shared" si="10"/>
        <v>3256</v>
      </c>
      <c r="CO8" s="91">
        <f t="shared" si="10"/>
        <v>966</v>
      </c>
      <c r="CP8" s="91">
        <f t="shared" si="10"/>
        <v>200</v>
      </c>
      <c r="CQ8" s="91">
        <f t="shared" si="10"/>
        <v>8280</v>
      </c>
      <c r="CR8" s="91">
        <f t="shared" si="10"/>
        <v>300</v>
      </c>
      <c r="CS8" s="91">
        <f t="shared" si="10"/>
        <v>100</v>
      </c>
      <c r="CT8" s="91">
        <f t="shared" si="10"/>
        <v>429.7</v>
      </c>
      <c r="CU8" s="91">
        <f t="shared" si="10"/>
        <v>1795.1</v>
      </c>
      <c r="CV8" s="91">
        <f t="shared" si="10"/>
        <v>1061.7</v>
      </c>
      <c r="CW8" s="91">
        <f t="shared" si="10"/>
        <v>1183</v>
      </c>
      <c r="CX8" s="91">
        <f t="shared" si="10"/>
        <v>3979.4</v>
      </c>
      <c r="CY8" s="91">
        <f t="shared" si="10"/>
        <v>309.39999999999998</v>
      </c>
      <c r="CZ8" s="91">
        <f t="shared" si="10"/>
        <v>30000</v>
      </c>
      <c r="DA8" s="91">
        <f t="shared" si="10"/>
        <v>152</v>
      </c>
      <c r="DB8" s="96"/>
      <c r="DC8" s="91">
        <f t="shared" si="10"/>
        <v>3000</v>
      </c>
      <c r="DD8" s="45">
        <f t="shared" ref="DD8" si="11">SUM(DD5:DD7)</f>
        <v>473424.6</v>
      </c>
      <c r="DE8" s="45">
        <f t="shared" ref="DE8:EB8" si="12">SUM(DE5:DE7)</f>
        <v>330253.5</v>
      </c>
      <c r="DF8" s="91">
        <f t="shared" si="12"/>
        <v>50211.8</v>
      </c>
      <c r="DG8" s="91">
        <f t="shared" si="12"/>
        <v>20185.2</v>
      </c>
      <c r="DH8" s="91">
        <f t="shared" si="12"/>
        <v>8178.3</v>
      </c>
      <c r="DI8" s="91">
        <f t="shared" si="12"/>
        <v>331.1</v>
      </c>
      <c r="DJ8" s="91">
        <f t="shared" si="12"/>
        <v>5433.6</v>
      </c>
      <c r="DK8" s="91">
        <f t="shared" si="12"/>
        <v>160</v>
      </c>
      <c r="DL8" s="91">
        <f t="shared" si="12"/>
        <v>3658.8</v>
      </c>
      <c r="DM8" s="91">
        <f t="shared" si="12"/>
        <v>3256</v>
      </c>
      <c r="DN8" s="91">
        <f t="shared" si="12"/>
        <v>966</v>
      </c>
      <c r="DO8" s="91">
        <f t="shared" si="12"/>
        <v>200</v>
      </c>
      <c r="DP8" s="91">
        <f t="shared" si="12"/>
        <v>8280</v>
      </c>
      <c r="DQ8" s="91">
        <f t="shared" si="12"/>
        <v>300</v>
      </c>
      <c r="DR8" s="91">
        <f t="shared" si="12"/>
        <v>100</v>
      </c>
      <c r="DS8" s="91">
        <f t="shared" si="12"/>
        <v>429.7</v>
      </c>
      <c r="DT8" s="91">
        <f t="shared" si="12"/>
        <v>1795.1</v>
      </c>
      <c r="DU8" s="91">
        <f t="shared" si="12"/>
        <v>1061.7</v>
      </c>
      <c r="DV8" s="91">
        <f t="shared" si="12"/>
        <v>1183</v>
      </c>
      <c r="DW8" s="91">
        <f t="shared" si="12"/>
        <v>3979.4</v>
      </c>
      <c r="DX8" s="91">
        <f t="shared" si="12"/>
        <v>309.39999999999998</v>
      </c>
      <c r="DY8" s="91">
        <f t="shared" si="12"/>
        <v>30000</v>
      </c>
      <c r="DZ8" s="91">
        <f t="shared" si="12"/>
        <v>152</v>
      </c>
      <c r="EA8" s="96"/>
      <c r="EB8" s="91">
        <f t="shared" si="12"/>
        <v>3000</v>
      </c>
    </row>
    <row r="9" spans="1:132">
      <c r="A9" s="2"/>
    </row>
    <row r="11" spans="1:132">
      <c r="P11" s="94"/>
    </row>
  </sheetData>
  <mergeCells count="9">
    <mergeCell ref="BF3:CD3"/>
    <mergeCell ref="CE3:DC3"/>
    <mergeCell ref="DD3:EB3"/>
    <mergeCell ref="B3:C3"/>
    <mergeCell ref="B8:D8"/>
    <mergeCell ref="D3:D4"/>
    <mergeCell ref="E3:G3"/>
    <mergeCell ref="H3:AF3"/>
    <mergeCell ref="AG3:B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"/>
  <sheetViews>
    <sheetView workbookViewId="0">
      <selection activeCell="Q8" sqref="Q8"/>
    </sheetView>
  </sheetViews>
  <sheetFormatPr defaultRowHeight="15"/>
  <cols>
    <col min="1" max="1" width="11.28515625" customWidth="1"/>
    <col min="2" max="2" width="10.5703125" customWidth="1"/>
    <col min="3" max="3" width="11.42578125" customWidth="1"/>
    <col min="4" max="4" width="23.5703125" customWidth="1"/>
    <col min="5" max="5" width="9.85546875" customWidth="1"/>
    <col min="6" max="6" width="9.5703125" customWidth="1"/>
    <col min="7" max="7" width="7.28515625" customWidth="1"/>
    <col min="8" max="8" width="7.7109375" customWidth="1"/>
    <col min="9" max="9" width="8.7109375" customWidth="1"/>
    <col min="10" max="10" width="9" customWidth="1"/>
    <col min="11" max="11" width="4.85546875" customWidth="1"/>
    <col min="12" max="12" width="4.7109375" customWidth="1"/>
    <col min="13" max="13" width="10.140625" customWidth="1"/>
    <col min="14" max="14" width="10.5703125" customWidth="1"/>
    <col min="15" max="15" width="5.85546875" customWidth="1"/>
    <col min="16" max="16" width="5.28515625" customWidth="1"/>
    <col min="17" max="17" width="10.5703125" customWidth="1"/>
    <col min="18" max="18" width="7.7109375" customWidth="1"/>
    <col min="19" max="19" width="5.42578125" customWidth="1"/>
    <col min="20" max="20" width="5" customWidth="1"/>
    <col min="22" max="22" width="9.5703125" customWidth="1"/>
    <col min="23" max="24" width="5.5703125" customWidth="1"/>
  </cols>
  <sheetData>
    <row r="1" spans="1:24">
      <c r="A1" s="5" t="s">
        <v>73</v>
      </c>
    </row>
    <row r="2" spans="1:24" ht="14.25" customHeight="1"/>
    <row r="3" spans="1:24">
      <c r="B3" s="140" t="s">
        <v>30</v>
      </c>
      <c r="C3" s="140"/>
      <c r="D3" s="140" t="s">
        <v>67</v>
      </c>
      <c r="E3" s="140" t="s">
        <v>69</v>
      </c>
      <c r="F3" s="140"/>
      <c r="G3" s="140"/>
      <c r="H3" s="140"/>
      <c r="I3" s="140" t="s">
        <v>68</v>
      </c>
      <c r="J3" s="140"/>
      <c r="K3" s="140"/>
      <c r="L3" s="140"/>
      <c r="M3" s="140" t="s">
        <v>74</v>
      </c>
      <c r="N3" s="140"/>
      <c r="O3" s="140"/>
      <c r="P3" s="140"/>
      <c r="Q3" s="140" t="s">
        <v>41</v>
      </c>
      <c r="R3" s="140"/>
      <c r="S3" s="140"/>
      <c r="T3" s="140"/>
      <c r="U3" s="140" t="s">
        <v>71</v>
      </c>
      <c r="V3" s="140"/>
      <c r="W3" s="140"/>
      <c r="X3" s="140"/>
    </row>
    <row r="4" spans="1:24" ht="126" customHeight="1">
      <c r="B4" s="15" t="s">
        <v>6</v>
      </c>
      <c r="C4" s="15" t="s">
        <v>43</v>
      </c>
      <c r="D4" s="140"/>
      <c r="E4" s="17" t="s">
        <v>34</v>
      </c>
      <c r="F4" s="61" t="s">
        <v>169</v>
      </c>
      <c r="G4" s="61" t="s">
        <v>42</v>
      </c>
      <c r="H4" s="61" t="s">
        <v>35</v>
      </c>
      <c r="I4" s="17" t="s">
        <v>34</v>
      </c>
      <c r="J4" s="61" t="s">
        <v>169</v>
      </c>
      <c r="K4" s="61" t="s">
        <v>42</v>
      </c>
      <c r="L4" s="61" t="s">
        <v>35</v>
      </c>
      <c r="M4" s="17" t="s">
        <v>34</v>
      </c>
      <c r="N4" s="61" t="s">
        <v>169</v>
      </c>
      <c r="O4" s="61" t="s">
        <v>42</v>
      </c>
      <c r="P4" s="61" t="s">
        <v>35</v>
      </c>
      <c r="Q4" s="17" t="s">
        <v>34</v>
      </c>
      <c r="R4" s="61" t="s">
        <v>169</v>
      </c>
      <c r="S4" s="61" t="s">
        <v>42</v>
      </c>
      <c r="T4" s="61" t="s">
        <v>35</v>
      </c>
      <c r="U4" s="17" t="s">
        <v>34</v>
      </c>
      <c r="V4" s="61" t="s">
        <v>169</v>
      </c>
      <c r="W4" s="61" t="s">
        <v>42</v>
      </c>
      <c r="X4" s="61" t="s">
        <v>35</v>
      </c>
    </row>
    <row r="5" spans="1:24" ht="42">
      <c r="B5" s="57">
        <v>1051</v>
      </c>
      <c r="C5" s="57">
        <v>11001</v>
      </c>
      <c r="D5" s="79" t="s">
        <v>161</v>
      </c>
      <c r="E5" s="62">
        <f t="shared" ref="E5:E7" si="0">F5+G5+H5</f>
        <v>409163.60000000003</v>
      </c>
      <c r="F5" s="58">
        <f>Հ4!H5</f>
        <v>409163.60000000003</v>
      </c>
      <c r="G5" s="58"/>
      <c r="H5" s="58"/>
      <c r="I5" s="62">
        <f>J5+K5+L5</f>
        <v>459356.10000000003</v>
      </c>
      <c r="J5" s="58">
        <f>Հ4!AG5</f>
        <v>459356.10000000003</v>
      </c>
      <c r="K5" s="58"/>
      <c r="L5" s="58"/>
      <c r="M5" s="62">
        <f>N5+O5+P5</f>
        <v>468653.54999999993</v>
      </c>
      <c r="N5" s="58">
        <f>Հ4!BF5</f>
        <v>468653.54999999993</v>
      </c>
      <c r="O5" s="58"/>
      <c r="P5" s="58"/>
      <c r="Q5" s="62">
        <f>R5+S5+T5</f>
        <v>469959.1</v>
      </c>
      <c r="R5" s="58">
        <f>Հ4!CE5</f>
        <v>469959.1</v>
      </c>
      <c r="S5" s="58"/>
      <c r="T5" s="58"/>
      <c r="U5" s="62">
        <f>V5+W5+X5</f>
        <v>470424.6</v>
      </c>
      <c r="V5" s="58">
        <f>Հ4!DD5</f>
        <v>470424.6</v>
      </c>
      <c r="W5" s="58"/>
      <c r="X5" s="58"/>
    </row>
    <row r="6" spans="1:24" ht="52.5">
      <c r="B6" s="57">
        <v>1051</v>
      </c>
      <c r="C6" s="57">
        <v>31001</v>
      </c>
      <c r="D6" s="78" t="s">
        <v>166</v>
      </c>
      <c r="E6" s="62">
        <f t="shared" si="0"/>
        <v>0</v>
      </c>
      <c r="F6" s="58"/>
      <c r="G6" s="58"/>
      <c r="H6" s="58"/>
      <c r="I6" s="62">
        <f t="shared" ref="I6:I7" si="1">J6+K6+L6</f>
        <v>9920</v>
      </c>
      <c r="J6" s="58">
        <f>Հ4!AG6</f>
        <v>9920</v>
      </c>
      <c r="K6" s="58"/>
      <c r="L6" s="58"/>
      <c r="M6" s="62">
        <f>N6+O6+P6</f>
        <v>37090</v>
      </c>
      <c r="N6" s="58">
        <f>Հ4!BF6</f>
        <v>37090</v>
      </c>
      <c r="O6" s="58"/>
      <c r="P6" s="58"/>
      <c r="Q6" s="62">
        <f t="shared" ref="Q6:Q7" si="2">R6+S6+T6</f>
        <v>3000</v>
      </c>
      <c r="R6" s="58">
        <f>Հ4!CE6</f>
        <v>3000</v>
      </c>
      <c r="S6" s="58"/>
      <c r="T6" s="58"/>
      <c r="U6" s="62">
        <f t="shared" ref="U6:U7" si="3">V6+W6+X6</f>
        <v>3000</v>
      </c>
      <c r="V6" s="58">
        <f>Հ4!DD6</f>
        <v>3000</v>
      </c>
      <c r="W6" s="58"/>
      <c r="X6" s="58"/>
    </row>
    <row r="7" spans="1:24">
      <c r="B7" s="57"/>
      <c r="C7" s="57"/>
      <c r="D7" s="57"/>
      <c r="E7" s="62">
        <f t="shared" si="0"/>
        <v>0</v>
      </c>
      <c r="F7" s="58"/>
      <c r="G7" s="58"/>
      <c r="H7" s="58"/>
      <c r="I7" s="62">
        <f t="shared" si="1"/>
        <v>0</v>
      </c>
      <c r="J7" s="58"/>
      <c r="K7" s="58"/>
      <c r="L7" s="58"/>
      <c r="M7" s="62">
        <f t="shared" ref="M7" si="4">N7+O7+P7</f>
        <v>0</v>
      </c>
      <c r="N7" s="58"/>
      <c r="O7" s="58"/>
      <c r="P7" s="58"/>
      <c r="Q7" s="62">
        <f t="shared" si="2"/>
        <v>0</v>
      </c>
      <c r="R7" s="58"/>
      <c r="S7" s="58"/>
      <c r="T7" s="58"/>
      <c r="U7" s="62">
        <f t="shared" si="3"/>
        <v>0</v>
      </c>
      <c r="V7" s="58"/>
      <c r="W7" s="58"/>
      <c r="X7" s="58"/>
    </row>
    <row r="8" spans="1:24" ht="15" customHeight="1">
      <c r="B8" s="141" t="s">
        <v>75</v>
      </c>
      <c r="C8" s="142"/>
      <c r="D8" s="143"/>
      <c r="E8" s="45">
        <f>SUM(E5:E7)</f>
        <v>409163.60000000003</v>
      </c>
      <c r="F8" s="45">
        <f t="shared" ref="F8:X8" si="5">SUM(F5:F7)</f>
        <v>409163.60000000003</v>
      </c>
      <c r="G8" s="45">
        <f t="shared" si="5"/>
        <v>0</v>
      </c>
      <c r="H8" s="45">
        <f t="shared" si="5"/>
        <v>0</v>
      </c>
      <c r="I8" s="45">
        <f t="shared" si="5"/>
        <v>469276.10000000003</v>
      </c>
      <c r="J8" s="45">
        <f t="shared" si="5"/>
        <v>469276.10000000003</v>
      </c>
      <c r="K8" s="45">
        <f t="shared" si="5"/>
        <v>0</v>
      </c>
      <c r="L8" s="45">
        <f t="shared" si="5"/>
        <v>0</v>
      </c>
      <c r="M8" s="45">
        <f t="shared" si="5"/>
        <v>505743.54999999993</v>
      </c>
      <c r="N8" s="45">
        <f t="shared" si="5"/>
        <v>505743.54999999993</v>
      </c>
      <c r="O8" s="45">
        <f t="shared" si="5"/>
        <v>0</v>
      </c>
      <c r="P8" s="45">
        <f t="shared" si="5"/>
        <v>0</v>
      </c>
      <c r="Q8" s="45">
        <f t="shared" si="5"/>
        <v>472959.1</v>
      </c>
      <c r="R8" s="45">
        <f t="shared" si="5"/>
        <v>472959.1</v>
      </c>
      <c r="S8" s="45">
        <f t="shared" si="5"/>
        <v>0</v>
      </c>
      <c r="T8" s="45">
        <f t="shared" si="5"/>
        <v>0</v>
      </c>
      <c r="U8" s="45">
        <f t="shared" si="5"/>
        <v>473424.6</v>
      </c>
      <c r="V8" s="45">
        <f t="shared" si="5"/>
        <v>473424.6</v>
      </c>
      <c r="W8" s="45">
        <f t="shared" si="5"/>
        <v>0</v>
      </c>
      <c r="X8" s="45">
        <f t="shared" si="5"/>
        <v>0</v>
      </c>
    </row>
    <row r="10" spans="1:24">
      <c r="B10" s="4"/>
    </row>
    <row r="11" spans="1:24" s="3" customFormat="1"/>
    <row r="12" spans="1:24" ht="27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mergeCells count="8">
    <mergeCell ref="B8:D8"/>
    <mergeCell ref="M3:P3"/>
    <mergeCell ref="Q3:T3"/>
    <mergeCell ref="U3:X3"/>
    <mergeCell ref="B3:C3"/>
    <mergeCell ref="D3:D4"/>
    <mergeCell ref="E3:H3"/>
    <mergeCell ref="I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E21" sqref="E21"/>
    </sheetView>
  </sheetViews>
  <sheetFormatPr defaultRowHeight="15"/>
  <cols>
    <col min="1" max="1" width="4.85546875" customWidth="1"/>
    <col min="2" max="2" width="92.7109375" customWidth="1"/>
    <col min="3" max="3" width="11.7109375" customWidth="1"/>
    <col min="4" max="4" width="12.28515625" customWidth="1"/>
    <col min="5" max="5" width="12.7109375" customWidth="1"/>
    <col min="6" max="6" width="12.5703125" customWidth="1"/>
    <col min="7" max="7" width="8.42578125" customWidth="1"/>
    <col min="12" max="12" width="21" customWidth="1"/>
    <col min="17" max="17" width="0" hidden="1" customWidth="1"/>
  </cols>
  <sheetData>
    <row r="1" spans="1:12" ht="30" customHeight="1">
      <c r="A1" s="5" t="s">
        <v>80</v>
      </c>
      <c r="B1" s="28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7" customFormat="1" ht="15.75" customHeight="1"/>
    <row r="3" spans="1:12" ht="38.25" customHeight="1">
      <c r="A3" s="144" t="s">
        <v>81</v>
      </c>
      <c r="B3" s="144"/>
      <c r="C3" s="144"/>
      <c r="D3" s="144"/>
      <c r="E3" s="144"/>
      <c r="F3" s="144"/>
    </row>
    <row r="4" spans="1:12">
      <c r="C4" s="64"/>
      <c r="D4" s="64"/>
      <c r="E4" s="64"/>
      <c r="F4" s="64" t="s">
        <v>37</v>
      </c>
    </row>
    <row r="5" spans="1:12" ht="16.5">
      <c r="B5" s="71"/>
      <c r="C5" s="67" t="s">
        <v>44</v>
      </c>
      <c r="D5" s="65" t="s">
        <v>38</v>
      </c>
      <c r="E5" s="65" t="s">
        <v>39</v>
      </c>
      <c r="F5" s="65" t="s">
        <v>40</v>
      </c>
    </row>
    <row r="6" spans="1:12" ht="27">
      <c r="B6" s="68" t="s">
        <v>45</v>
      </c>
      <c r="C6" s="65" t="s">
        <v>36</v>
      </c>
      <c r="D6" s="97">
        <v>469276.1</v>
      </c>
      <c r="E6" s="97">
        <v>469276.1</v>
      </c>
      <c r="F6" s="97">
        <v>469276.1</v>
      </c>
    </row>
    <row r="7" spans="1:12" s="8" customFormat="1" ht="27">
      <c r="B7" s="69" t="s">
        <v>57</v>
      </c>
      <c r="C7" s="66">
        <f>Հ5!I8</f>
        <v>469276.10000000003</v>
      </c>
      <c r="D7" s="63" t="s">
        <v>36</v>
      </c>
      <c r="E7" s="63" t="s">
        <v>36</v>
      </c>
      <c r="F7" s="63" t="s">
        <v>36</v>
      </c>
    </row>
    <row r="8" spans="1:12" ht="27">
      <c r="B8" s="69" t="s">
        <v>46</v>
      </c>
      <c r="C8" s="65" t="s">
        <v>36</v>
      </c>
      <c r="D8" s="65">
        <f t="shared" ref="D8:F8" si="0">D9+D10+D11</f>
        <v>505743.54999999993</v>
      </c>
      <c r="E8" s="65">
        <f t="shared" si="0"/>
        <v>472959.1</v>
      </c>
      <c r="F8" s="65">
        <f t="shared" si="0"/>
        <v>473424.6</v>
      </c>
    </row>
    <row r="9" spans="1:12" ht="27">
      <c r="B9" s="70" t="s">
        <v>47</v>
      </c>
      <c r="C9" s="65" t="s">
        <v>36</v>
      </c>
      <c r="D9" s="66">
        <f>Հ5!M8</f>
        <v>505743.54999999993</v>
      </c>
      <c r="E9" s="66">
        <f>Հ5!Q8</f>
        <v>472959.1</v>
      </c>
      <c r="F9" s="66">
        <f>Հ5!V8</f>
        <v>473424.6</v>
      </c>
    </row>
    <row r="10" spans="1:12" s="8" customFormat="1">
      <c r="B10" s="70" t="s">
        <v>48</v>
      </c>
      <c r="C10" s="65" t="s">
        <v>36</v>
      </c>
      <c r="D10" s="66"/>
      <c r="E10" s="66"/>
      <c r="F10" s="66"/>
    </row>
    <row r="11" spans="1:12">
      <c r="B11" s="70" t="s">
        <v>49</v>
      </c>
      <c r="C11" s="65" t="s">
        <v>36</v>
      </c>
      <c r="D11" s="66"/>
      <c r="E11" s="66"/>
      <c r="F11" s="66"/>
    </row>
    <row r="12" spans="1:12">
      <c r="B12" s="69" t="s">
        <v>56</v>
      </c>
      <c r="C12" s="65" t="s">
        <v>36</v>
      </c>
      <c r="D12" s="65">
        <f>D8-C7</f>
        <v>36467.449999999895</v>
      </c>
      <c r="E12" s="65">
        <f>E8-C7</f>
        <v>3682.9999999999418</v>
      </c>
      <c r="F12" s="65">
        <f>F8-C7</f>
        <v>4148.4999999999418</v>
      </c>
    </row>
    <row r="13" spans="1:12" ht="27">
      <c r="B13" s="69" t="s">
        <v>50</v>
      </c>
      <c r="C13" s="65" t="s">
        <v>36</v>
      </c>
      <c r="D13" s="65">
        <f t="shared" ref="D13:F13" si="1">D8-D6</f>
        <v>36467.449999999953</v>
      </c>
      <c r="E13" s="65">
        <f t="shared" si="1"/>
        <v>3683</v>
      </c>
      <c r="F13" s="65">
        <f t="shared" si="1"/>
        <v>4148.5</v>
      </c>
    </row>
    <row r="14" spans="1:12" ht="45.75" customHeight="1"/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topLeftCell="A52" workbookViewId="0">
      <selection activeCell="A16" sqref="A16:H16"/>
    </sheetView>
  </sheetViews>
  <sheetFormatPr defaultRowHeight="15"/>
  <cols>
    <col min="6" max="6" width="47.28515625" customWidth="1"/>
    <col min="7" max="7" width="26.28515625" customWidth="1"/>
    <col min="8" max="8" width="33.42578125" customWidth="1"/>
    <col min="9" max="9" width="3.42578125" customWidth="1"/>
  </cols>
  <sheetData>
    <row r="1" spans="1:12" ht="21.75" customHeight="1">
      <c r="A1" s="148" t="s">
        <v>55</v>
      </c>
      <c r="B1" s="148"/>
      <c r="C1" s="148"/>
      <c r="D1" s="148"/>
      <c r="E1" s="148"/>
      <c r="F1" s="148"/>
      <c r="G1" s="148"/>
      <c r="H1" s="148"/>
    </row>
    <row r="2" spans="1:12" ht="21.75" customHeight="1">
      <c r="A2" s="151" t="s">
        <v>83</v>
      </c>
      <c r="B2" s="151"/>
      <c r="C2" s="151"/>
      <c r="D2" s="151"/>
      <c r="E2" s="151"/>
      <c r="F2" s="151"/>
      <c r="G2" s="151"/>
      <c r="H2" s="151"/>
    </row>
    <row r="3" spans="1:12" ht="15" customHeight="1">
      <c r="A3" s="148"/>
      <c r="B3" s="148"/>
      <c r="C3" s="148"/>
      <c r="D3" s="148"/>
      <c r="E3" s="148"/>
      <c r="F3" s="148"/>
      <c r="G3" s="148"/>
      <c r="H3" s="148"/>
    </row>
    <row r="4" spans="1:12">
      <c r="A4" s="145" t="s">
        <v>59</v>
      </c>
      <c r="B4" s="145"/>
      <c r="C4" s="145"/>
      <c r="D4" s="145"/>
      <c r="E4" s="145"/>
      <c r="F4" s="145"/>
      <c r="G4" s="145"/>
      <c r="H4" s="145"/>
    </row>
    <row r="5" spans="1:12">
      <c r="A5" s="147"/>
      <c r="B5" s="147"/>
      <c r="C5" s="147"/>
      <c r="D5" s="147"/>
      <c r="E5" s="147"/>
      <c r="F5" s="147"/>
      <c r="G5" s="147"/>
      <c r="H5" s="147"/>
    </row>
    <row r="6" spans="1:12">
      <c r="A6" s="155" t="s">
        <v>84</v>
      </c>
      <c r="B6" s="156"/>
      <c r="C6" s="156"/>
      <c r="D6" s="156"/>
      <c r="E6" s="156"/>
      <c r="F6" s="156"/>
      <c r="G6" s="156"/>
      <c r="H6" s="156"/>
    </row>
    <row r="7" spans="1:12">
      <c r="A7" s="153"/>
      <c r="B7" s="154"/>
      <c r="C7" s="154"/>
      <c r="D7" s="154"/>
      <c r="E7" s="154"/>
      <c r="F7" s="154"/>
      <c r="G7" s="154"/>
      <c r="H7" s="154"/>
    </row>
    <row r="8" spans="1:12" ht="18" customHeight="1">
      <c r="A8" s="152" t="s">
        <v>3</v>
      </c>
      <c r="B8" s="145"/>
      <c r="C8" s="145"/>
      <c r="D8" s="145"/>
      <c r="E8" s="145"/>
      <c r="F8" s="145"/>
      <c r="G8" s="145"/>
      <c r="H8" s="145"/>
    </row>
    <row r="9" spans="1:12" ht="30.75" customHeight="1">
      <c r="A9" s="155" t="s">
        <v>92</v>
      </c>
      <c r="B9" s="156"/>
      <c r="C9" s="156"/>
      <c r="D9" s="156"/>
      <c r="E9" s="156"/>
      <c r="F9" s="156"/>
      <c r="G9" s="156"/>
      <c r="H9" s="156"/>
    </row>
    <row r="10" spans="1:12" ht="42" customHeight="1">
      <c r="A10" s="155" t="s">
        <v>93</v>
      </c>
      <c r="B10" s="156"/>
      <c r="C10" s="156"/>
      <c r="D10" s="156"/>
      <c r="E10" s="156"/>
      <c r="F10" s="156"/>
      <c r="G10" s="156"/>
      <c r="H10" s="156"/>
    </row>
    <row r="11" spans="1:12" ht="28.5" customHeight="1">
      <c r="A11" s="156" t="s">
        <v>94</v>
      </c>
      <c r="B11" s="156"/>
      <c r="C11" s="156"/>
      <c r="D11" s="156"/>
      <c r="E11" s="156"/>
      <c r="F11" s="156"/>
      <c r="G11" s="156"/>
      <c r="H11" s="156"/>
    </row>
    <row r="12" spans="1:12" ht="33" customHeight="1">
      <c r="A12" s="156" t="s">
        <v>95</v>
      </c>
      <c r="B12" s="156"/>
      <c r="C12" s="156"/>
      <c r="D12" s="156"/>
      <c r="E12" s="156"/>
      <c r="F12" s="156"/>
      <c r="G12" s="156"/>
      <c r="H12" s="156"/>
      <c r="I12" s="75"/>
      <c r="J12" s="75"/>
      <c r="K12" s="75"/>
      <c r="L12" s="75"/>
    </row>
    <row r="13" spans="1:12" ht="19.5" customHeight="1">
      <c r="A13" s="154"/>
      <c r="B13" s="154"/>
      <c r="C13" s="154"/>
      <c r="D13" s="154"/>
      <c r="E13" s="154"/>
      <c r="F13" s="154"/>
      <c r="G13" s="154"/>
      <c r="H13" s="154"/>
      <c r="I13" s="75"/>
      <c r="J13" s="75"/>
      <c r="K13" s="75"/>
      <c r="L13" s="75"/>
    </row>
    <row r="14" spans="1:12" ht="16.5" customHeight="1">
      <c r="A14" s="145" t="s">
        <v>4</v>
      </c>
      <c r="B14" s="145"/>
      <c r="C14" s="145"/>
      <c r="D14" s="145"/>
      <c r="E14" s="145"/>
      <c r="F14" s="145"/>
      <c r="G14" s="145"/>
      <c r="H14" s="145"/>
      <c r="I14" s="75"/>
      <c r="J14" s="75"/>
      <c r="K14" s="75"/>
      <c r="L14" s="75"/>
    </row>
    <row r="15" spans="1:12" ht="15.75" customHeight="1">
      <c r="A15" s="158"/>
      <c r="B15" s="158"/>
      <c r="C15" s="158"/>
      <c r="D15" s="158"/>
      <c r="E15" s="158"/>
      <c r="F15" s="158"/>
      <c r="G15" s="158"/>
      <c r="H15" s="158"/>
    </row>
    <row r="16" spans="1:12" ht="15.75" customHeight="1">
      <c r="A16" s="159" t="s">
        <v>96</v>
      </c>
      <c r="B16" s="159"/>
      <c r="C16" s="159"/>
      <c r="D16" s="159"/>
      <c r="E16" s="159"/>
      <c r="F16" s="159"/>
      <c r="G16" s="159"/>
      <c r="H16" s="159"/>
    </row>
    <row r="17" spans="1:9" ht="25.5" customHeight="1">
      <c r="A17" s="159" t="s">
        <v>97</v>
      </c>
      <c r="B17" s="159"/>
      <c r="C17" s="159"/>
      <c r="D17" s="159"/>
      <c r="E17" s="159"/>
      <c r="F17" s="159"/>
      <c r="G17" s="159"/>
      <c r="H17" s="159"/>
    </row>
    <row r="18" spans="1:9" ht="40.5" customHeight="1">
      <c r="A18" s="159" t="s">
        <v>98</v>
      </c>
      <c r="B18" s="159"/>
      <c r="C18" s="159"/>
      <c r="D18" s="159"/>
      <c r="E18" s="159"/>
      <c r="F18" s="159"/>
      <c r="G18" s="159"/>
      <c r="H18" s="159"/>
    </row>
    <row r="19" spans="1:9" ht="17.25" customHeight="1">
      <c r="A19" s="159" t="s">
        <v>99</v>
      </c>
      <c r="B19" s="159"/>
      <c r="C19" s="159"/>
      <c r="D19" s="159"/>
      <c r="E19" s="159"/>
      <c r="F19" s="159"/>
      <c r="G19" s="159"/>
      <c r="H19" s="159"/>
    </row>
    <row r="20" spans="1:9" ht="41.25" customHeight="1">
      <c r="A20" s="159" t="s">
        <v>100</v>
      </c>
      <c r="B20" s="159"/>
      <c r="C20" s="159"/>
      <c r="D20" s="159"/>
      <c r="E20" s="159"/>
      <c r="F20" s="159"/>
      <c r="G20" s="159"/>
      <c r="H20" s="159"/>
    </row>
    <row r="21" spans="1:9" ht="10.5" customHeight="1">
      <c r="A21" s="157"/>
      <c r="B21" s="157"/>
      <c r="C21" s="157"/>
      <c r="D21" s="157"/>
      <c r="E21" s="157"/>
      <c r="F21" s="157"/>
      <c r="G21" s="157"/>
      <c r="H21" s="157"/>
    </row>
    <row r="22" spans="1:9">
      <c r="A22" s="145" t="s">
        <v>85</v>
      </c>
      <c r="B22" s="145"/>
      <c r="C22" s="145"/>
      <c r="D22" s="145"/>
      <c r="E22" s="145"/>
      <c r="F22" s="145"/>
      <c r="G22" s="145"/>
      <c r="H22" s="145"/>
      <c r="I22" s="76"/>
    </row>
    <row r="23" spans="1:9" ht="12" customHeight="1">
      <c r="A23" s="147"/>
      <c r="B23" s="147"/>
      <c r="C23" s="147"/>
      <c r="D23" s="147"/>
      <c r="E23" s="147"/>
      <c r="F23" s="147"/>
      <c r="G23" s="147"/>
      <c r="H23" s="147"/>
      <c r="I23" s="74"/>
    </row>
    <row r="24" spans="1:9" ht="12" customHeight="1">
      <c r="A24" s="146" t="s">
        <v>101</v>
      </c>
      <c r="B24" s="146"/>
      <c r="C24" s="146"/>
      <c r="D24" s="146"/>
      <c r="E24" s="146"/>
      <c r="F24" s="146"/>
      <c r="G24" s="146"/>
      <c r="H24" s="146"/>
      <c r="I24" s="74"/>
    </row>
    <row r="25" spans="1:9" ht="12" customHeight="1">
      <c r="A25" s="146" t="s">
        <v>102</v>
      </c>
      <c r="B25" s="146"/>
      <c r="C25" s="146"/>
      <c r="D25" s="146"/>
      <c r="E25" s="146"/>
      <c r="F25" s="146"/>
      <c r="G25" s="146"/>
      <c r="H25" s="146"/>
      <c r="I25" s="74"/>
    </row>
    <row r="26" spans="1:9" ht="12" customHeight="1">
      <c r="A26" s="146" t="s">
        <v>103</v>
      </c>
      <c r="B26" s="146"/>
      <c r="C26" s="146"/>
      <c r="D26" s="146"/>
      <c r="E26" s="146"/>
      <c r="F26" s="146"/>
      <c r="G26" s="146"/>
      <c r="H26" s="146"/>
      <c r="I26" s="74"/>
    </row>
    <row r="27" spans="1:9" ht="15" customHeight="1">
      <c r="A27" s="146" t="s">
        <v>104</v>
      </c>
      <c r="B27" s="146"/>
      <c r="C27" s="146"/>
      <c r="D27" s="146"/>
      <c r="E27" s="146"/>
      <c r="F27" s="146"/>
      <c r="G27" s="146"/>
      <c r="H27" s="146"/>
      <c r="I27" s="74"/>
    </row>
    <row r="28" spans="1:9" ht="30.75" customHeight="1">
      <c r="A28" s="146" t="s">
        <v>105</v>
      </c>
      <c r="B28" s="146"/>
      <c r="C28" s="146"/>
      <c r="D28" s="146"/>
      <c r="E28" s="146"/>
      <c r="F28" s="146"/>
      <c r="G28" s="146"/>
      <c r="H28" s="146"/>
      <c r="I28" s="74"/>
    </row>
    <row r="29" spans="1:9" ht="15" customHeight="1">
      <c r="A29" s="146" t="s">
        <v>106</v>
      </c>
      <c r="B29" s="146"/>
      <c r="C29" s="146"/>
      <c r="D29" s="146"/>
      <c r="E29" s="146"/>
      <c r="F29" s="146"/>
      <c r="G29" s="146"/>
      <c r="H29" s="146"/>
      <c r="I29" s="74"/>
    </row>
    <row r="30" spans="1:9" ht="25.5" customHeight="1">
      <c r="A30" s="146" t="s">
        <v>107</v>
      </c>
      <c r="B30" s="146"/>
      <c r="C30" s="146"/>
      <c r="D30" s="146"/>
      <c r="E30" s="146"/>
      <c r="F30" s="146"/>
      <c r="G30" s="146"/>
      <c r="H30" s="146"/>
      <c r="I30" s="74"/>
    </row>
    <row r="31" spans="1:9" ht="15.75" customHeight="1">
      <c r="A31" s="146" t="s">
        <v>108</v>
      </c>
      <c r="B31" s="146"/>
      <c r="C31" s="146"/>
      <c r="D31" s="146"/>
      <c r="E31" s="146"/>
      <c r="F31" s="146"/>
      <c r="G31" s="146"/>
      <c r="H31" s="146"/>
      <c r="I31" s="74"/>
    </row>
    <row r="32" spans="1:9" ht="42" customHeight="1">
      <c r="A32" s="146" t="s">
        <v>109</v>
      </c>
      <c r="B32" s="146"/>
      <c r="C32" s="146"/>
      <c r="D32" s="146"/>
      <c r="E32" s="146"/>
      <c r="F32" s="146"/>
      <c r="G32" s="146"/>
      <c r="H32" s="146"/>
      <c r="I32" s="74"/>
    </row>
    <row r="33" spans="1:18" ht="57.75" customHeight="1">
      <c r="A33" s="146" t="s">
        <v>110</v>
      </c>
      <c r="B33" s="146"/>
      <c r="C33" s="146"/>
      <c r="D33" s="146"/>
      <c r="E33" s="146"/>
      <c r="F33" s="146"/>
      <c r="G33" s="146"/>
      <c r="H33" s="146"/>
      <c r="I33" s="74"/>
    </row>
    <row r="34" spans="1:18" ht="15.75" customHeight="1">
      <c r="A34" s="150"/>
      <c r="B34" s="150"/>
      <c r="C34" s="150"/>
      <c r="D34" s="150"/>
      <c r="E34" s="150"/>
      <c r="F34" s="150"/>
      <c r="G34" s="150"/>
      <c r="H34" s="150"/>
      <c r="I34" s="74"/>
    </row>
    <row r="35" spans="1:18">
      <c r="A35" s="145" t="s">
        <v>86</v>
      </c>
      <c r="B35" s="145"/>
      <c r="C35" s="145"/>
      <c r="D35" s="145"/>
      <c r="E35" s="145"/>
      <c r="F35" s="145"/>
      <c r="G35" s="145"/>
      <c r="H35" s="145"/>
    </row>
    <row r="36" spans="1:18">
      <c r="A36" s="158"/>
      <c r="B36" s="158"/>
      <c r="C36" s="158"/>
      <c r="D36" s="158"/>
      <c r="E36" s="158"/>
      <c r="F36" s="158"/>
      <c r="G36" s="158"/>
      <c r="H36" s="158"/>
    </row>
    <row r="37" spans="1:18" ht="21" customHeight="1">
      <c r="A37" s="149" t="s">
        <v>111</v>
      </c>
      <c r="B37" s="149"/>
      <c r="C37" s="149"/>
      <c r="D37" s="149"/>
      <c r="E37" s="149"/>
      <c r="F37" s="149"/>
      <c r="G37" s="149"/>
      <c r="H37" s="149"/>
    </row>
    <row r="38" spans="1:18" ht="15.75" customHeight="1">
      <c r="A38" s="145" t="s">
        <v>87</v>
      </c>
      <c r="B38" s="145"/>
      <c r="C38" s="145"/>
      <c r="D38" s="145"/>
      <c r="E38" s="145"/>
      <c r="F38" s="145"/>
      <c r="G38" s="145"/>
      <c r="H38" s="145"/>
    </row>
    <row r="39" spans="1:18" ht="29.25" customHeight="1">
      <c r="A39" s="149" t="s">
        <v>112</v>
      </c>
      <c r="B39" s="149"/>
      <c r="C39" s="149"/>
      <c r="D39" s="149"/>
      <c r="E39" s="149"/>
      <c r="F39" s="149"/>
      <c r="G39" s="149"/>
      <c r="H39" s="149"/>
    </row>
    <row r="40" spans="1:18" ht="27" customHeight="1">
      <c r="A40" s="149" t="s">
        <v>113</v>
      </c>
      <c r="B40" s="149"/>
      <c r="C40" s="149"/>
      <c r="D40" s="149"/>
      <c r="E40" s="149"/>
      <c r="F40" s="149"/>
      <c r="G40" s="149"/>
      <c r="H40" s="149"/>
    </row>
    <row r="41" spans="1:18" ht="38.25" customHeight="1">
      <c r="A41" s="149" t="s">
        <v>114</v>
      </c>
      <c r="B41" s="149"/>
      <c r="C41" s="149"/>
      <c r="D41" s="149"/>
      <c r="E41" s="149"/>
      <c r="F41" s="149"/>
      <c r="G41" s="149"/>
      <c r="H41" s="149"/>
    </row>
    <row r="42" spans="1:18" ht="30.75" customHeight="1">
      <c r="A42" s="149" t="s">
        <v>115</v>
      </c>
      <c r="B42" s="149"/>
      <c r="C42" s="149"/>
      <c r="D42" s="149"/>
      <c r="E42" s="149"/>
      <c r="F42" s="149"/>
      <c r="G42" s="149"/>
      <c r="H42" s="149"/>
    </row>
    <row r="43" spans="1:18" ht="80.25" customHeight="1">
      <c r="A43" s="149" t="s">
        <v>116</v>
      </c>
      <c r="B43" s="149"/>
      <c r="C43" s="149"/>
      <c r="D43" s="149"/>
      <c r="E43" s="149"/>
      <c r="F43" s="149"/>
      <c r="G43" s="149"/>
      <c r="H43" s="149"/>
    </row>
    <row r="44" spans="1:18" ht="15.75" customHeight="1">
      <c r="A44" s="150"/>
      <c r="B44" s="150"/>
      <c r="C44" s="150"/>
      <c r="D44" s="150"/>
      <c r="E44" s="150"/>
      <c r="F44" s="150"/>
      <c r="G44" s="150"/>
      <c r="H44" s="150"/>
    </row>
    <row r="45" spans="1:18" ht="29.25" customHeight="1">
      <c r="A45" s="145" t="s">
        <v>66</v>
      </c>
      <c r="B45" s="145"/>
      <c r="C45" s="145"/>
      <c r="D45" s="145"/>
      <c r="E45" s="145"/>
      <c r="F45" s="145"/>
      <c r="G45" s="145"/>
      <c r="H45" s="145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>
      <c r="A46" s="160" t="s">
        <v>117</v>
      </c>
      <c r="B46" s="161"/>
      <c r="C46" s="161"/>
      <c r="D46" s="161"/>
      <c r="E46" s="161"/>
      <c r="F46" s="161"/>
      <c r="G46" s="161"/>
      <c r="H46" s="161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>
      <c r="A47" s="160" t="s">
        <v>118</v>
      </c>
      <c r="B47" s="161"/>
      <c r="C47" s="161"/>
      <c r="D47" s="161"/>
      <c r="E47" s="161"/>
      <c r="F47" s="161"/>
      <c r="G47" s="161"/>
      <c r="H47" s="161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>
      <c r="A48" s="162"/>
      <c r="B48" s="162"/>
      <c r="C48" s="162"/>
      <c r="D48" s="162"/>
      <c r="E48" s="162"/>
      <c r="F48" s="162"/>
      <c r="G48" s="162"/>
      <c r="H48" s="162"/>
      <c r="I48" s="72"/>
      <c r="J48" s="72"/>
      <c r="K48" s="9"/>
      <c r="L48" s="9"/>
      <c r="M48" s="9"/>
      <c r="N48" s="9"/>
      <c r="O48" s="9"/>
      <c r="P48" s="9"/>
      <c r="Q48" s="9"/>
      <c r="R48" s="9"/>
    </row>
    <row r="49" spans="1:18" ht="15" customHeight="1">
      <c r="A49" s="145" t="s">
        <v>73</v>
      </c>
      <c r="B49" s="145"/>
      <c r="C49" s="145"/>
      <c r="D49" s="145"/>
      <c r="E49" s="145"/>
      <c r="F49" s="145"/>
      <c r="G49" s="145"/>
      <c r="H49" s="145"/>
      <c r="I49" s="77"/>
      <c r="J49" s="77"/>
      <c r="K49" s="77"/>
      <c r="L49" s="77"/>
      <c r="M49" s="77"/>
      <c r="N49" s="77"/>
      <c r="O49" s="77"/>
      <c r="P49" s="77"/>
      <c r="Q49" s="145"/>
      <c r="R49" s="145"/>
    </row>
    <row r="50" spans="1:18">
      <c r="A50" s="158"/>
      <c r="B50" s="158"/>
      <c r="C50" s="158"/>
      <c r="D50" s="158"/>
      <c r="E50" s="158"/>
      <c r="F50" s="158"/>
      <c r="G50" s="158"/>
      <c r="H50" s="158"/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>
      <c r="A51" s="160" t="s">
        <v>119</v>
      </c>
      <c r="B51" s="161"/>
      <c r="C51" s="161"/>
      <c r="D51" s="161"/>
      <c r="E51" s="161"/>
      <c r="F51" s="161"/>
      <c r="G51" s="161"/>
      <c r="H51" s="161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1:18">
      <c r="A52" s="162"/>
      <c r="B52" s="162"/>
      <c r="C52" s="162"/>
      <c r="D52" s="162"/>
      <c r="E52" s="162"/>
      <c r="F52" s="162"/>
      <c r="G52" s="162"/>
      <c r="H52" s="162"/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18">
      <c r="A53" s="145" t="s">
        <v>72</v>
      </c>
      <c r="B53" s="145"/>
      <c r="C53" s="145"/>
      <c r="D53" s="145"/>
      <c r="E53" s="145"/>
      <c r="F53" s="145"/>
      <c r="G53" s="145"/>
      <c r="H53" s="145"/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1:18">
      <c r="A54" s="163"/>
      <c r="B54" s="163"/>
      <c r="C54" s="163"/>
      <c r="D54" s="163"/>
      <c r="E54" s="163"/>
      <c r="F54" s="163"/>
      <c r="G54" s="163"/>
      <c r="H54" s="16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1:18" ht="15" customHeight="1">
      <c r="A55" s="160" t="s">
        <v>120</v>
      </c>
      <c r="B55" s="161"/>
      <c r="C55" s="161"/>
      <c r="D55" s="161"/>
      <c r="E55" s="161"/>
      <c r="F55" s="161"/>
      <c r="G55" s="161"/>
      <c r="H55" s="161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1:18">
      <c r="A56" s="163"/>
      <c r="B56" s="163"/>
      <c r="C56" s="163"/>
      <c r="D56" s="163"/>
      <c r="E56" s="163"/>
      <c r="F56" s="163"/>
      <c r="G56" s="163"/>
      <c r="H56" s="16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1:18" ht="29.25" customHeight="1">
      <c r="A57" s="145" t="s">
        <v>77</v>
      </c>
      <c r="B57" s="145"/>
      <c r="C57" s="145"/>
      <c r="D57" s="145"/>
      <c r="E57" s="145"/>
      <c r="F57" s="145"/>
      <c r="G57" s="145"/>
      <c r="H57" s="145"/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18">
      <c r="A58" s="163"/>
      <c r="B58" s="163"/>
      <c r="C58" s="163"/>
      <c r="D58" s="163"/>
      <c r="E58" s="163"/>
      <c r="F58" s="163"/>
      <c r="G58" s="163"/>
      <c r="H58" s="163"/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1:18">
      <c r="A59" s="145" t="s">
        <v>78</v>
      </c>
      <c r="B59" s="145"/>
      <c r="C59" s="145"/>
      <c r="D59" s="145"/>
      <c r="E59" s="145"/>
      <c r="F59" s="145"/>
      <c r="G59" s="145"/>
      <c r="H59" s="145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1:18">
      <c r="A60" s="163"/>
      <c r="B60" s="163"/>
      <c r="C60" s="163"/>
      <c r="D60" s="163"/>
      <c r="E60" s="163"/>
      <c r="F60" s="163"/>
      <c r="G60" s="163"/>
      <c r="H60" s="16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1:18">
      <c r="A61" s="160" t="s">
        <v>88</v>
      </c>
      <c r="B61" s="161"/>
      <c r="C61" s="161"/>
      <c r="D61" s="161"/>
      <c r="E61" s="161"/>
      <c r="F61" s="161"/>
      <c r="G61" s="161"/>
      <c r="H61" s="161"/>
      <c r="Q61" s="73"/>
      <c r="R61" s="73"/>
    </row>
    <row r="62" spans="1:18">
      <c r="A62" s="160" t="s">
        <v>121</v>
      </c>
      <c r="B62" s="161"/>
      <c r="C62" s="161"/>
      <c r="D62" s="161"/>
      <c r="E62" s="161"/>
      <c r="F62" s="161"/>
      <c r="G62" s="161"/>
      <c r="H62" s="161"/>
      <c r="Q62" s="73"/>
      <c r="R62" s="73"/>
    </row>
    <row r="63" spans="1:18">
      <c r="A63" s="163"/>
      <c r="B63" s="163"/>
      <c r="C63" s="163"/>
      <c r="D63" s="163"/>
      <c r="E63" s="163"/>
      <c r="F63" s="163"/>
      <c r="G63" s="163"/>
      <c r="H63" s="16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1:18" ht="30.75" customHeight="1">
      <c r="A64" s="145" t="s">
        <v>79</v>
      </c>
      <c r="B64" s="145"/>
      <c r="C64" s="145"/>
      <c r="D64" s="145"/>
      <c r="E64" s="145"/>
      <c r="F64" s="145"/>
      <c r="G64" s="145"/>
      <c r="H64" s="145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1:18" ht="12" customHeight="1">
      <c r="A65" s="163"/>
      <c r="B65" s="163"/>
      <c r="C65" s="163"/>
      <c r="D65" s="163"/>
      <c r="E65" s="163"/>
      <c r="F65" s="163"/>
      <c r="G65" s="163"/>
      <c r="H65" s="163"/>
      <c r="I65" s="73"/>
      <c r="J65" s="73"/>
      <c r="K65" s="73"/>
      <c r="L65" s="73"/>
      <c r="M65" s="73"/>
      <c r="N65" s="73"/>
      <c r="O65" s="73"/>
      <c r="P65" s="73"/>
      <c r="Q65" s="73"/>
      <c r="R65" s="73"/>
    </row>
    <row r="66" spans="1:18" ht="15" customHeight="1">
      <c r="A66" s="160" t="s">
        <v>122</v>
      </c>
      <c r="B66" s="161"/>
      <c r="C66" s="161"/>
      <c r="D66" s="161"/>
      <c r="E66" s="161"/>
      <c r="F66" s="161"/>
      <c r="G66" s="161"/>
      <c r="H66" s="161"/>
      <c r="I66" s="73"/>
      <c r="J66" s="73"/>
      <c r="K66" s="73"/>
      <c r="L66" s="73"/>
      <c r="M66" s="73"/>
      <c r="N66" s="73"/>
      <c r="O66" s="73"/>
      <c r="P66" s="73"/>
      <c r="Q66" s="73"/>
      <c r="R66" s="73"/>
    </row>
    <row r="67" spans="1:18" ht="12" customHeight="1">
      <c r="A67" s="162"/>
      <c r="B67" s="162"/>
      <c r="C67" s="162"/>
      <c r="D67" s="162"/>
      <c r="E67" s="162"/>
      <c r="F67" s="162"/>
      <c r="G67" s="162"/>
      <c r="H67" s="162"/>
      <c r="I67" s="73"/>
      <c r="J67" s="73"/>
      <c r="K67" s="73"/>
      <c r="L67" s="73"/>
      <c r="M67" s="73"/>
      <c r="N67" s="73"/>
      <c r="O67" s="73"/>
      <c r="P67" s="73"/>
      <c r="Q67" s="73"/>
      <c r="R67" s="73"/>
    </row>
    <row r="68" spans="1:18" ht="17.25" customHeight="1">
      <c r="A68" s="145" t="s">
        <v>89</v>
      </c>
      <c r="B68" s="145"/>
      <c r="C68" s="145"/>
      <c r="D68" s="145"/>
      <c r="E68" s="145"/>
      <c r="F68" s="145"/>
      <c r="G68" s="145"/>
      <c r="H68" s="145"/>
      <c r="I68" s="73"/>
      <c r="J68" s="73"/>
      <c r="K68" s="73"/>
      <c r="L68" s="73"/>
      <c r="M68" s="73"/>
      <c r="N68" s="73"/>
      <c r="O68" s="73"/>
      <c r="P68" s="73"/>
      <c r="Q68" s="73"/>
      <c r="R68" s="73"/>
    </row>
    <row r="69" spans="1:18" ht="12" customHeight="1">
      <c r="A69" s="162"/>
      <c r="B69" s="162"/>
      <c r="C69" s="162"/>
      <c r="D69" s="162"/>
      <c r="E69" s="162"/>
      <c r="F69" s="162"/>
      <c r="G69" s="162"/>
      <c r="H69" s="162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1:18" ht="15.75" customHeight="1">
      <c r="A70" s="164" t="s">
        <v>123</v>
      </c>
      <c r="B70" s="165"/>
      <c r="C70" s="165"/>
      <c r="D70" s="165"/>
      <c r="E70" s="165"/>
      <c r="F70" s="165"/>
      <c r="G70" s="165"/>
      <c r="H70" s="165"/>
      <c r="I70" s="73"/>
      <c r="J70" s="73"/>
      <c r="K70" s="10"/>
      <c r="L70" s="10"/>
      <c r="M70" s="10"/>
      <c r="N70" s="10"/>
      <c r="O70" s="10"/>
      <c r="P70" s="10"/>
      <c r="Q70" s="10"/>
      <c r="R70" s="10"/>
    </row>
    <row r="71" spans="1:18" ht="42.75" customHeight="1">
      <c r="A71" s="165" t="s">
        <v>124</v>
      </c>
      <c r="B71" s="165"/>
      <c r="C71" s="165"/>
      <c r="D71" s="165"/>
      <c r="E71" s="165"/>
      <c r="F71" s="165"/>
      <c r="G71" s="165"/>
      <c r="H71" s="165"/>
      <c r="I71" s="9"/>
      <c r="J71" s="9"/>
      <c r="K71" s="11"/>
      <c r="L71" s="11"/>
      <c r="M71" s="11"/>
      <c r="N71" s="11"/>
      <c r="O71" s="11"/>
      <c r="P71" s="11"/>
      <c r="Q71" s="11"/>
      <c r="R71" s="11"/>
    </row>
    <row r="72" spans="1:18" ht="30.75" customHeight="1">
      <c r="A72" s="165" t="s">
        <v>125</v>
      </c>
      <c r="B72" s="165"/>
      <c r="C72" s="165"/>
      <c r="D72" s="165"/>
      <c r="E72" s="165"/>
      <c r="F72" s="165"/>
      <c r="G72" s="165"/>
      <c r="H72" s="165"/>
      <c r="I72" s="9"/>
      <c r="J72" s="9"/>
      <c r="K72" s="11"/>
      <c r="L72" s="11"/>
      <c r="M72" s="11"/>
      <c r="N72" s="11"/>
      <c r="O72" s="11"/>
      <c r="P72" s="11"/>
      <c r="Q72" s="11"/>
      <c r="R72" s="11"/>
    </row>
    <row r="73" spans="1:18" ht="30" customHeight="1">
      <c r="A73" s="165" t="s">
        <v>126</v>
      </c>
      <c r="B73" s="165"/>
      <c r="C73" s="165"/>
      <c r="D73" s="165"/>
      <c r="E73" s="165"/>
      <c r="F73" s="165"/>
      <c r="G73" s="165"/>
      <c r="H73" s="165"/>
      <c r="I73" s="9"/>
      <c r="J73" s="9"/>
      <c r="K73" s="11"/>
      <c r="L73" s="11"/>
      <c r="M73" s="11"/>
      <c r="N73" s="11"/>
      <c r="O73" s="11"/>
      <c r="P73" s="11"/>
      <c r="Q73" s="11"/>
      <c r="R73" s="11"/>
    </row>
    <row r="74" spans="1:18" ht="27.75" customHeight="1">
      <c r="A74" s="165" t="s">
        <v>127</v>
      </c>
      <c r="B74" s="165"/>
      <c r="C74" s="165"/>
      <c r="D74" s="165"/>
      <c r="E74" s="165"/>
      <c r="F74" s="165"/>
      <c r="G74" s="165"/>
      <c r="H74" s="165"/>
      <c r="I74" s="9"/>
      <c r="J74" s="9"/>
      <c r="K74" s="11"/>
      <c r="L74" s="11"/>
      <c r="M74" s="11"/>
      <c r="N74" s="11"/>
      <c r="O74" s="11"/>
      <c r="P74" s="11"/>
      <c r="Q74" s="11"/>
      <c r="R74" s="11"/>
    </row>
    <row r="75" spans="1:18" ht="13.5" customHeight="1">
      <c r="A75" s="166"/>
      <c r="B75" s="166"/>
      <c r="C75" s="166"/>
      <c r="D75" s="166"/>
      <c r="E75" s="166"/>
      <c r="F75" s="166"/>
      <c r="G75" s="166"/>
      <c r="H75" s="166"/>
      <c r="I75" s="72"/>
      <c r="J75" s="72"/>
      <c r="K75" s="11"/>
      <c r="L75" s="11"/>
      <c r="M75" s="11"/>
      <c r="N75" s="11"/>
      <c r="O75" s="11"/>
      <c r="P75" s="11"/>
      <c r="Q75" s="11"/>
      <c r="R75" s="11"/>
    </row>
    <row r="76" spans="1:18" ht="13.5" customHeight="1">
      <c r="A76" s="145" t="s">
        <v>51</v>
      </c>
      <c r="B76" s="145"/>
      <c r="C76" s="145"/>
      <c r="D76" s="145"/>
      <c r="E76" s="145"/>
      <c r="F76" s="145"/>
      <c r="G76" s="145"/>
      <c r="H76" s="145"/>
      <c r="I76" s="72"/>
      <c r="J76" s="72"/>
      <c r="K76" s="11"/>
      <c r="L76" s="11"/>
      <c r="M76" s="11"/>
      <c r="N76" s="11"/>
      <c r="O76" s="11"/>
      <c r="P76" s="11"/>
      <c r="Q76" s="11"/>
      <c r="R76" s="11"/>
    </row>
    <row r="77" spans="1:18" ht="28.5" customHeight="1">
      <c r="A77" s="165" t="s">
        <v>128</v>
      </c>
      <c r="B77" s="165"/>
      <c r="C77" s="165"/>
      <c r="D77" s="165"/>
      <c r="E77" s="165"/>
      <c r="F77" s="165"/>
      <c r="G77" s="165"/>
      <c r="H77" s="165"/>
      <c r="I77" s="9"/>
      <c r="J77" s="9"/>
      <c r="K77" s="11"/>
      <c r="L77" s="11"/>
      <c r="M77" s="11"/>
      <c r="N77" s="11"/>
      <c r="O77" s="11"/>
      <c r="P77" s="11"/>
      <c r="Q77" s="11"/>
      <c r="R77" s="11"/>
    </row>
    <row r="78" spans="1:18" ht="57.75" customHeight="1">
      <c r="A78" s="165" t="s">
        <v>129</v>
      </c>
      <c r="B78" s="165"/>
      <c r="C78" s="165"/>
      <c r="D78" s="165"/>
      <c r="E78" s="165"/>
      <c r="F78" s="165"/>
      <c r="G78" s="165"/>
      <c r="H78" s="165"/>
      <c r="I78" s="9"/>
      <c r="J78" s="9"/>
      <c r="K78" s="11"/>
      <c r="L78" s="11"/>
      <c r="M78" s="11"/>
      <c r="N78" s="11"/>
      <c r="O78" s="11"/>
      <c r="P78" s="11"/>
      <c r="Q78" s="11"/>
      <c r="R78" s="11"/>
    </row>
    <row r="79" spans="1:18" ht="17.25" customHeight="1">
      <c r="A79" s="166"/>
      <c r="B79" s="166"/>
      <c r="C79" s="166"/>
      <c r="D79" s="166"/>
      <c r="E79" s="166"/>
      <c r="F79" s="166"/>
      <c r="G79" s="166"/>
      <c r="H79" s="166"/>
      <c r="I79" s="72"/>
      <c r="J79" s="72"/>
      <c r="K79" s="11"/>
      <c r="L79" s="11"/>
      <c r="M79" s="11"/>
      <c r="N79" s="11"/>
      <c r="O79" s="11"/>
      <c r="P79" s="11"/>
      <c r="Q79" s="11"/>
      <c r="R79" s="11"/>
    </row>
    <row r="80" spans="1:18">
      <c r="A80" s="145" t="s">
        <v>82</v>
      </c>
      <c r="B80" s="145"/>
      <c r="C80" s="145"/>
      <c r="D80" s="145"/>
      <c r="E80" s="145"/>
      <c r="F80" s="145"/>
      <c r="G80" s="145"/>
      <c r="H80" s="145"/>
      <c r="I80" s="77"/>
      <c r="J80" s="77"/>
      <c r="K80" s="12"/>
      <c r="L80" s="12"/>
      <c r="M80" s="12"/>
      <c r="N80" s="12"/>
      <c r="O80" s="12"/>
      <c r="P80" s="12"/>
      <c r="Q80" s="12"/>
      <c r="R80" s="12"/>
    </row>
    <row r="81" spans="1:18" ht="13.5" customHeight="1">
      <c r="A81" s="158"/>
      <c r="B81" s="158"/>
      <c r="C81" s="158"/>
      <c r="D81" s="158"/>
      <c r="E81" s="158"/>
      <c r="F81" s="158"/>
      <c r="G81" s="158"/>
      <c r="H81" s="158"/>
      <c r="I81" s="73"/>
      <c r="J81" s="73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167" t="s">
        <v>130</v>
      </c>
      <c r="B82" s="168"/>
      <c r="C82" s="168"/>
      <c r="D82" s="168"/>
      <c r="E82" s="168"/>
      <c r="F82" s="168"/>
      <c r="G82" s="168"/>
      <c r="H82" s="168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>
      <c r="A83" s="158"/>
      <c r="B83" s="158"/>
      <c r="C83" s="158"/>
      <c r="D83" s="158"/>
      <c r="E83" s="158"/>
      <c r="F83" s="158"/>
      <c r="G83" s="158"/>
      <c r="H83" s="158"/>
      <c r="I83" s="1"/>
      <c r="J83" s="1"/>
      <c r="K83" s="1"/>
      <c r="L83" s="1"/>
      <c r="M83" s="1"/>
      <c r="N83" s="1"/>
      <c r="O83" s="1"/>
      <c r="P83" s="1"/>
      <c r="Q83" s="1"/>
      <c r="R83" s="1"/>
    </row>
  </sheetData>
  <mergeCells count="84">
    <mergeCell ref="A80:H80"/>
    <mergeCell ref="A81:H81"/>
    <mergeCell ref="A83:H83"/>
    <mergeCell ref="A82:H82"/>
    <mergeCell ref="A78:H78"/>
    <mergeCell ref="A75:H75"/>
    <mergeCell ref="A76:H76"/>
    <mergeCell ref="A79:H79"/>
    <mergeCell ref="A73:H73"/>
    <mergeCell ref="A74:H74"/>
    <mergeCell ref="A77:H77"/>
    <mergeCell ref="A70:H70"/>
    <mergeCell ref="A71:H71"/>
    <mergeCell ref="A72:H72"/>
    <mergeCell ref="A65:H65"/>
    <mergeCell ref="A66:H66"/>
    <mergeCell ref="A67:H67"/>
    <mergeCell ref="A68:H68"/>
    <mergeCell ref="A69:H69"/>
    <mergeCell ref="A62:H62"/>
    <mergeCell ref="A63:H63"/>
    <mergeCell ref="A59:H59"/>
    <mergeCell ref="A60:H60"/>
    <mergeCell ref="A64:H64"/>
    <mergeCell ref="A56:H56"/>
    <mergeCell ref="A54:H54"/>
    <mergeCell ref="A57:H57"/>
    <mergeCell ref="A58:H58"/>
    <mergeCell ref="A61:H61"/>
    <mergeCell ref="A50:H50"/>
    <mergeCell ref="A51:H51"/>
    <mergeCell ref="A53:H53"/>
    <mergeCell ref="A52:H52"/>
    <mergeCell ref="A55:H55"/>
    <mergeCell ref="A47:H47"/>
    <mergeCell ref="A48:H48"/>
    <mergeCell ref="A49:H49"/>
    <mergeCell ref="Q49:R49"/>
    <mergeCell ref="A36:H36"/>
    <mergeCell ref="A38:H38"/>
    <mergeCell ref="A45:H45"/>
    <mergeCell ref="A44:H44"/>
    <mergeCell ref="A46:H46"/>
    <mergeCell ref="A14:H14"/>
    <mergeCell ref="A21:H21"/>
    <mergeCell ref="A3:H3"/>
    <mergeCell ref="A10:H10"/>
    <mergeCell ref="A12:H12"/>
    <mergeCell ref="A11:H11"/>
    <mergeCell ref="A13:H13"/>
    <mergeCell ref="A15:H15"/>
    <mergeCell ref="A19:H19"/>
    <mergeCell ref="A20:H20"/>
    <mergeCell ref="A16:H16"/>
    <mergeCell ref="A17:H17"/>
    <mergeCell ref="A18:H18"/>
    <mergeCell ref="A2:H2"/>
    <mergeCell ref="A8:H8"/>
    <mergeCell ref="A5:H5"/>
    <mergeCell ref="A7:H7"/>
    <mergeCell ref="A9:H9"/>
    <mergeCell ref="A6:H6"/>
    <mergeCell ref="A1:H1"/>
    <mergeCell ref="A43:H43"/>
    <mergeCell ref="A37:H37"/>
    <mergeCell ref="A39:H39"/>
    <mergeCell ref="A40:H40"/>
    <mergeCell ref="A4:H4"/>
    <mergeCell ref="A41:H41"/>
    <mergeCell ref="A42:H42"/>
    <mergeCell ref="A35:H35"/>
    <mergeCell ref="A34:H34"/>
    <mergeCell ref="A33:H33"/>
    <mergeCell ref="A28:H28"/>
    <mergeCell ref="A27:H27"/>
    <mergeCell ref="A29:H29"/>
    <mergeCell ref="A30:H30"/>
    <mergeCell ref="A31:H31"/>
    <mergeCell ref="A22:H22"/>
    <mergeCell ref="A32:H32"/>
    <mergeCell ref="A23:H23"/>
    <mergeCell ref="A25:H25"/>
    <mergeCell ref="A24:H24"/>
    <mergeCell ref="A26:H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Հ3 Մաս 1 և 2</vt:lpstr>
      <vt:lpstr>Հ3 Մաս 3</vt:lpstr>
      <vt:lpstr>Հ3 Մաս 4</vt:lpstr>
      <vt:lpstr>Հ4</vt:lpstr>
      <vt:lpstr>Հ5</vt:lpstr>
      <vt:lpstr>Հ8</vt:lpstr>
      <vt:lpstr>Լրացման պահանջներ</vt:lpstr>
      <vt:lpstr>'Հ3 Մաս 1 և 2'!_ftnref10</vt:lpstr>
      <vt:lpstr>'Հ3 Մաս 1 և 2'!_ftnref11</vt:lpstr>
      <vt:lpstr>'Հ3 Մաս 1 և 2'!_ftnref12</vt:lpstr>
      <vt:lpstr>'Հ3 Մաս 1 և 2'!_ftnref13</vt:lpstr>
      <vt:lpstr>'Հ3 Մաս 1 և 2'!_ftnref14</vt:lpstr>
      <vt:lpstr>'Հ3 Մաս 1 և 2'!_ftnref17</vt:lpstr>
      <vt:lpstr>'Հ3 Մաս 1 և 2'!_ftnref2</vt:lpstr>
      <vt:lpstr>'Հ3 Մաս 1 և 2'!_ftnref4</vt:lpstr>
      <vt:lpstr>'Հ3 Մաս 1 և 2'!_ftnref5</vt:lpstr>
      <vt:lpstr>'Հ3 Մաս 1 և 2'!_ftnref6</vt:lpstr>
      <vt:lpstr>'Հ3 Մաս 1 և 2'!_ftnref7</vt:lpstr>
      <vt:lpstr>'Հ3 Մաս 1 և 2'!_ftnref8</vt:lpstr>
      <vt:lpstr>'Հ3 Մաս 1 և 2'!_ftnref9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2023-02-27T07:53:05Z</dcterms:modified>
</cp:coreProperties>
</file>