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hidePivotFieldList="1" defaultThemeVersion="124226"/>
  <bookViews>
    <workbookView xWindow="0" yWindow="0" windowWidth="20730" windowHeight="11760" firstSheet="1" activeTab="4"/>
  </bookViews>
  <sheets>
    <sheet name="Հավելված 3 Մաս1" sheetId="29" r:id="rId1"/>
    <sheet name="Հավելված 3 Մաս 2" sheetId="23" r:id="rId2"/>
    <sheet name="Հավելված 3 Մաս 3" sheetId="24" r:id="rId3"/>
    <sheet name="Հավելված3 Մաս 4" sheetId="28" r:id="rId4"/>
    <sheet name="Աղյուսակ Ա (կատարողի բացվածք)" sheetId="30" r:id="rId5"/>
  </sheets>
  <externalReferences>
    <externalReference r:id="rId6"/>
  </externalReferences>
  <definedNames>
    <definedName name="_ftn1" localSheetId="1">'Հավելված 3 Մաս 2'!#REF!</definedName>
    <definedName name="_ftn1" localSheetId="2">'Հավելված 3 Մաս 3'!#REF!</definedName>
    <definedName name="_ftn10" localSheetId="1">'Հավելված 3 Մաս 2'!#REF!</definedName>
    <definedName name="_ftn10" localSheetId="2">'Հավելված 3 Մաս 3'!#REF!</definedName>
    <definedName name="_ftn11" localSheetId="1">'Հավելված 3 Մաս 2'!#REF!</definedName>
    <definedName name="_ftn11" localSheetId="2">'Հավելված 3 Մաս 3'!#REF!</definedName>
    <definedName name="_ftn12" localSheetId="1">'Հավելված 3 Մաս 2'!#REF!</definedName>
    <definedName name="_ftn12" localSheetId="2">'Հավելված 3 Մաս 3'!#REF!</definedName>
    <definedName name="_ftn13" localSheetId="1">'Հավելված 3 Մաս 2'!#REF!</definedName>
    <definedName name="_ftn13" localSheetId="2">'Հավելված 3 Մաս 3'!#REF!</definedName>
    <definedName name="_ftn14" localSheetId="1">'Հավելված 3 Մաս 2'!#REF!</definedName>
    <definedName name="_ftn14" localSheetId="2">'Հավելված 3 Մաս 3'!#REF!</definedName>
    <definedName name="_ftn15" localSheetId="1">'Հավելված 3 Մաս 2'!#REF!</definedName>
    <definedName name="_ftn15" localSheetId="2">'Հավելված 3 Մաս 3'!#REF!</definedName>
    <definedName name="_ftn16" localSheetId="1">'Հավելված 3 Մաս 2'!#REF!</definedName>
    <definedName name="_ftn16" localSheetId="2">'Հավելված 3 Մաս 3'!#REF!</definedName>
    <definedName name="_ftn17" localSheetId="1">'Հավելված 3 Մաս 2'!#REF!</definedName>
    <definedName name="_ftn17" localSheetId="2">'Հավելված 3 Մաս 3'!#REF!</definedName>
    <definedName name="_ftn18" localSheetId="1">'Հավելված 3 Մաս 2'!#REF!</definedName>
    <definedName name="_ftn18" localSheetId="2">'Հավելված 3 Մաս 3'!#REF!</definedName>
    <definedName name="_ftn19" localSheetId="1">'Հավելված 3 Մաս 2'!#REF!</definedName>
    <definedName name="_ftn19" localSheetId="2">'Հավելված 3 Մաս 3'!#REF!</definedName>
    <definedName name="_ftn2" localSheetId="1">'Հավելված 3 Մաս 2'!#REF!</definedName>
    <definedName name="_ftn2" localSheetId="2">'Հավելված 3 Մաս 3'!#REF!</definedName>
    <definedName name="_ftn20" localSheetId="1">'Հավելված 3 Մաս 2'!#REF!</definedName>
    <definedName name="_ftn20" localSheetId="2">'Հավելված 3 Մաս 3'!$B$3</definedName>
    <definedName name="_ftn21" localSheetId="1">'Հավելված 3 Մաս 2'!#REF!</definedName>
    <definedName name="_ftn21" localSheetId="2">'Հավելված 3 Մաս 3'!$B$4</definedName>
    <definedName name="_ftn22" localSheetId="1">'Հավելված 3 Մաս 2'!#REF!</definedName>
    <definedName name="_ftn22" localSheetId="2">'Հավելված 3 Մաս 3'!$B$5</definedName>
    <definedName name="_ftn3" localSheetId="1">'Հավելված 3 Մաս 2'!#REF!</definedName>
    <definedName name="_ftn3" localSheetId="2">'Հավելված 3 Մաս 3'!#REF!</definedName>
    <definedName name="_ftn4" localSheetId="1">'Հավելված 3 Մաս 2'!#REF!</definedName>
    <definedName name="_ftn4" localSheetId="2">'Հավելված 3 Մաս 3'!#REF!</definedName>
    <definedName name="_ftn5" localSheetId="1">'Հավելված 3 Մաս 2'!#REF!</definedName>
    <definedName name="_ftn5" localSheetId="2">'Հավելված 3 Մաս 3'!#REF!</definedName>
    <definedName name="_ftn6" localSheetId="1">'Հավելված 3 Մաս 2'!#REF!</definedName>
    <definedName name="_ftn6" localSheetId="2">'Հավելված 3 Մաս 3'!#REF!</definedName>
    <definedName name="_ftn7" localSheetId="1">'Հավելված 3 Մաս 2'!#REF!</definedName>
    <definedName name="_ftn7" localSheetId="2">'Հավելված 3 Մաս 3'!#REF!</definedName>
    <definedName name="_ftn8" localSheetId="1">'Հավելված 3 Մաս 2'!#REF!</definedName>
    <definedName name="_ftn8" localSheetId="2">'Հավելված 3 Մաս 3'!#REF!</definedName>
    <definedName name="_ftn9" localSheetId="1">'Հավելված 3 Մաս 2'!#REF!</definedName>
    <definedName name="_ftn9" localSheetId="2">'Հավելված 3 Մաս 3'!#REF!</definedName>
    <definedName name="_ftnref1" localSheetId="1">'Հավելված 3 Մաս 2'!$B$2</definedName>
    <definedName name="_ftnref1" localSheetId="2">'Հավելված 3 Մաս 3'!#REF!</definedName>
    <definedName name="_ftnref10" localSheetId="1">'Հավելված 3 Մաս 2'!#REF!</definedName>
    <definedName name="_ftnref10" localSheetId="2">'Հավելված 3 Մաս 3'!#REF!</definedName>
    <definedName name="_ftnref11" localSheetId="1">'Հավելված 3 Մաս 2'!#REF!</definedName>
    <definedName name="_ftnref11" localSheetId="2">'Հավելված 3 Մաս 3'!#REF!</definedName>
    <definedName name="_ftnref12" localSheetId="1">'Հավելված 3 Մաս 2'!#REF!</definedName>
    <definedName name="_ftnref12" localSheetId="2">'Հավելված 3 Մաս 3'!#REF!</definedName>
    <definedName name="_ftnref13" localSheetId="1">'Հավելված 3 Մաս 2'!#REF!</definedName>
    <definedName name="_ftnref13" localSheetId="2">'Հավելված 3 Մաս 3'!#REF!</definedName>
    <definedName name="_ftnref14" localSheetId="1">'Հավելված 3 Մաս 2'!#REF!</definedName>
    <definedName name="_ftnref14" localSheetId="2">'Հավելված 3 Մաս 3'!#REF!</definedName>
    <definedName name="_ftnref15" localSheetId="1">'Հավելված 3 Մաս 2'!#REF!</definedName>
    <definedName name="_ftnref15" localSheetId="2">'Հավելված 3 Մաս 3'!#REF!</definedName>
    <definedName name="_ftnref16" localSheetId="1">'Հավելված 3 Մաս 2'!#REF!</definedName>
    <definedName name="_ftnref16" localSheetId="2">'Հավելված 3 Մաս 3'!#REF!</definedName>
    <definedName name="_ftnref17" localSheetId="1">'Հավելված 3 Մաս 2'!#REF!</definedName>
    <definedName name="_ftnref17" localSheetId="2">'Հավելված 3 Մաս 3'!#REF!</definedName>
    <definedName name="_ftnref18" localSheetId="1">'Հավելված 3 Մաս 2'!#REF!</definedName>
    <definedName name="_ftnref18" localSheetId="2">'Հավելված 3 Մաս 3'!#REF!</definedName>
    <definedName name="_ftnref19" localSheetId="1">'Հավելված 3 Մաս 2'!#REF!</definedName>
    <definedName name="_ftnref19" localSheetId="2">'Հավելված 3 Մաս 3'!#REF!</definedName>
    <definedName name="_ftnref2" localSheetId="1">'Հավելված 3 Մաս 2'!$B$10</definedName>
    <definedName name="_ftnref2" localSheetId="2">'Հավելված 3 Մաս 3'!#REF!</definedName>
    <definedName name="_ftnref20" localSheetId="1">'Հավելված 3 Մաս 2'!#REF!</definedName>
    <definedName name="_ftnref20" localSheetId="2">'Հավելված 3 Մաս 3'!#REF!</definedName>
    <definedName name="_ftnref21" localSheetId="1">'Հավելված 3 Մաս 2'!#REF!</definedName>
    <definedName name="_ftnref21" localSheetId="2">'Հավելված 3 Մաս 3'!#REF!</definedName>
    <definedName name="_ftnref22" localSheetId="1">'Հավելված 3 Մաս 2'!#REF!</definedName>
    <definedName name="_ftnref22" localSheetId="2">'Հավելված 3 Մաս 3'!#REF!</definedName>
    <definedName name="_ftnref3" localSheetId="1">'Հավելված 3 Մաս 2'!$E$10</definedName>
    <definedName name="_ftnref3" localSheetId="2">'Հավելված 3 Մաս 3'!#REF!</definedName>
    <definedName name="_ftnref4" localSheetId="1">'Հավելված 3 Մաս 2'!$B$12</definedName>
    <definedName name="_ftnref4" localSheetId="2">'Հավելված 3 Մաս 3'!#REF!</definedName>
    <definedName name="_ftnref5" localSheetId="1">'Հավելված 3 Մաս 2'!$E$12</definedName>
    <definedName name="_ftnref5" localSheetId="2">'Հավելված 3 Մաս 3'!#REF!</definedName>
    <definedName name="_ftnref6" localSheetId="1">'Հավելված 3 Մաս 2'!$C$20</definedName>
    <definedName name="_ftnref6" localSheetId="2">'Հավելված 3 Մաս 3'!#REF!</definedName>
    <definedName name="_ftnref7" localSheetId="1">'Հավելված 3 Մաս 2'!$E$20</definedName>
    <definedName name="_ftnref7" localSheetId="2">'Հավելված 3 Մաս 3'!#REF!</definedName>
    <definedName name="_ftnref8" localSheetId="1">'Հավելված 3 Մաս 2'!$D$24</definedName>
    <definedName name="_ftnref8" localSheetId="2">'Հավելված 3 Մաս 3'!#REF!</definedName>
    <definedName name="_ftnref9" localSheetId="1">'Հավելված 3 Մաս 2'!#REF!</definedName>
    <definedName name="_ftnref9" localSheetId="2">'Հավելված 3 Մաս 3'!#REF!</definedName>
    <definedName name="_Toc462743052" localSheetId="1">'Հավելված 3 Մաս 2'!#REF!</definedName>
    <definedName name="_Toc462743052" localSheetId="2">'Հավելված 3 Մաս 3'!#REF!</definedName>
    <definedName name="_Toc501014755" localSheetId="1">'Հավելված 3 Մաս 2'!$B$2</definedName>
    <definedName name="_Toc501014755" localSheetId="2">'Հավելված 3 Մաս 3'!#REF!</definedName>
    <definedName name="_Toc501014756" localSheetId="1">'Հավելված 3 Մաս 2'!#REF!</definedName>
    <definedName name="_Toc501014756" localSheetId="2">'Հավելված 3 Մաս 3'!#REF!</definedName>
    <definedName name="_Toc501014757" localSheetId="1">'Հավելված 3 Մաս 2'!#REF!</definedName>
    <definedName name="_Toc501014757" localSheetId="2">'Հավելված 3 Մաս 3'!#REF!</definedName>
    <definedName name="AgencyCode" localSheetId="1">#REF!</definedName>
    <definedName name="AgencyCode" localSheetId="2">#REF!</definedName>
    <definedName name="AgencyCode" localSheetId="3">#REF!</definedName>
    <definedName name="AgencyCode">#REF!</definedName>
    <definedName name="AgencyName" localSheetId="1">#REF!</definedName>
    <definedName name="AgencyName" localSheetId="2">#REF!</definedName>
    <definedName name="AgencyName" localSheetId="3">#REF!</definedName>
    <definedName name="AgencyName">#REF!</definedName>
    <definedName name="davit">'Հավելված 3 Մաս 2'!$P$8</definedName>
    <definedName name="Functional1" localSheetId="1">#REF!</definedName>
    <definedName name="Functional1" localSheetId="2">#REF!</definedName>
    <definedName name="Functional1" localSheetId="3">#REF!</definedName>
    <definedName name="Functional1">#REF!</definedName>
    <definedName name="PANature" localSheetId="1">#REF!</definedName>
    <definedName name="PANature" localSheetId="2">#REF!</definedName>
    <definedName name="PANature" localSheetId="3">#REF!</definedName>
    <definedName name="PANature">#REF!</definedName>
    <definedName name="PAType" localSheetId="1">#REF!</definedName>
    <definedName name="PAType" localSheetId="2">#REF!</definedName>
    <definedName name="PAType" localSheetId="3">#REF!</definedName>
    <definedName name="PAType">#REF!</definedName>
    <definedName name="Performance2" localSheetId="1">#REF!</definedName>
    <definedName name="Performance2" localSheetId="2">#REF!</definedName>
    <definedName name="Performance2" localSheetId="3">#REF!</definedName>
    <definedName name="Performance2">#REF!</definedName>
    <definedName name="PerformanceType" localSheetId="1">#REF!</definedName>
    <definedName name="PerformanceType" localSheetId="2">#REF!</definedName>
    <definedName name="PerformanceType" localSheetId="3">#REF!</definedName>
    <definedName name="PerformanceType">#REF!</definedName>
    <definedName name="Հավելված">#REF!</definedName>
    <definedName name="Մաս">#REF!</definedName>
    <definedName name="շախմատիստ">#REF!</definedName>
  </definedNames>
  <calcPr calcId="125725"/>
</workbook>
</file>

<file path=xl/calcChain.xml><?xml version="1.0" encoding="utf-8"?>
<calcChain xmlns="http://schemas.openxmlformats.org/spreadsheetml/2006/main">
  <c r="E49" i="28"/>
  <c r="D49"/>
  <c r="E48"/>
  <c r="I46"/>
  <c r="K44"/>
  <c r="K49" s="1"/>
  <c r="L27" i="23" s="1"/>
  <c r="J44" i="28"/>
  <c r="J49" s="1"/>
  <c r="K27" i="23" s="1"/>
  <c r="I45" i="28"/>
  <c r="I44"/>
  <c r="E32"/>
  <c r="D32"/>
  <c r="K32"/>
  <c r="L20" i="23" s="1"/>
  <c r="J32" i="28"/>
  <c r="K20" i="23" s="1"/>
  <c r="I32" i="28"/>
  <c r="J20" i="23" s="1"/>
  <c r="F20"/>
  <c r="F12" s="1"/>
  <c r="E20"/>
  <c r="I49" i="28" l="1"/>
  <c r="G32"/>
  <c r="F14" i="30"/>
  <c r="F11" s="1"/>
  <c r="F32" i="28"/>
  <c r="G20" i="23" s="1"/>
  <c r="H32" i="28"/>
  <c r="I20" i="23" s="1"/>
  <c r="L12"/>
  <c r="K12"/>
  <c r="E12"/>
  <c r="J27" l="1"/>
  <c r="J12" s="1"/>
  <c r="G49" i="28"/>
  <c r="H27" i="23" s="1"/>
  <c r="H49" i="28"/>
  <c r="I27" i="23" s="1"/>
  <c r="I12" s="1"/>
  <c r="F49" i="28"/>
  <c r="G27" i="23" s="1"/>
  <c r="G12" s="1"/>
  <c r="H20"/>
  <c r="H12" s="1"/>
  <c r="A40" i="28"/>
</calcChain>
</file>

<file path=xl/sharedStrings.xml><?xml version="1.0" encoding="utf-8"?>
<sst xmlns="http://schemas.openxmlformats.org/spreadsheetml/2006/main" count="178" uniqueCount="103">
  <si>
    <t>Ð³í»Éí³Í N 3. ´Ûáõç»ï³ÛÇÝ Íñ³·ñ»ñÇ ¨ ³ÏÝÏ³ÉíáÕ ³ñ¹ÛáõÝùÝ»ñÇ Ý»ñÏ³Û³óÙ³Ý Ó¨³ã³÷</t>
  </si>
  <si>
    <t>¸³ëÇã</t>
  </si>
  <si>
    <t>Ìñ³·Çñ/ØÇçáó³éáõÙ</t>
  </si>
  <si>
    <t>Ìñ³·ñÇ ³Ýí³ÝáõÙÁ՝</t>
  </si>
  <si>
    <t>Ìñ³·ñÇ Ýå³ï³ÏÁ՝</t>
  </si>
  <si>
    <t>ì»ñçÝ³Ï³Ý ³ñ¹ÛáõÝùÇ ÝÏ³ñ³·ñáõÃÛáõÝÁ՝</t>
  </si>
  <si>
    <t>ØÇçáó³éÙ³Ý ³Ýí³ÝáõÙÁ՝</t>
  </si>
  <si>
    <t>ØÇçáó³éÙ³Ý ÝÏ³ñ³·ñáõÃÛáõÝÁ՝</t>
  </si>
  <si>
    <t>ØÇçáó³éÙ³Ý ï»ë³ÏÁ՝</t>
  </si>
  <si>
    <t>Ìñ³·Çñ</t>
  </si>
  <si>
    <t>ÀÝÃ³óÇÏ ÙÇçáó³éáõÙÝ»ñ</t>
  </si>
  <si>
    <t>Ìñ³·ñÇ ÙÇçáó³éáõÙÝ»ñ</t>
  </si>
  <si>
    <t>²Ù÷á÷/µ³óí³Í</t>
  </si>
  <si>
    <t>ä»ï³Ï³Ý Ù³ñÙÝÇ (´êÎ) ·»ñ³ï»ëã³Ï³Ý ¹³ëÇãÁ՝</t>
  </si>
  <si>
    <t>ä»ï³Ï³Ý Ù³ñÙÝÇ (´êÎ) ³Ýí³ÝáõÙÁ՝</t>
  </si>
  <si>
    <t>Ìñ³·ñÇ ¹³ëÇãÁ՝</t>
  </si>
  <si>
    <t>ØÇçáó³éÙ³Ý ¹³ëÇãÁ՝</t>
  </si>
  <si>
    <t>ÜÏ³ñ³·ñáõÃÛáõÝÁ՝</t>
  </si>
  <si>
    <t>ØÇçáó³éáõÙÝ Çñ³Ï³Ý³óÝáÕÇ ³Ýí³ÝáõÙÁ՝</t>
  </si>
  <si>
    <t>ØÇçáó³éÙ³Ý íñ³ Ï³ï³ñíáÕ Í³ËëÁ (Ñ³½³ñ ¹ñ³Ù)</t>
  </si>
  <si>
    <t>²ñ¹ÛáõÝùÇ ã³÷áñáßÇãÝ»ñ</t>
  </si>
  <si>
    <t>ä»ï³Ï³Ý Ù³ñÙÝÇ (´¶Î) ·»ñ³ï»ëã³Ï³Ý ¹³ëÇãÁ՝</t>
  </si>
  <si>
    <t>ä»ï³Ï³Ý Ù³ñÙÝÇ (´¶Î) ³Ýí³ÝáõÙÁ՝</t>
  </si>
  <si>
    <t>Ø²ê 4. äºî²Î²Ü Ø²ðØÜÆ ¶Ìàì ²ð¸ÚàôÜø²ÚÆÜ (Î²î²ðàÔ²Î²Ü) òàôò²ÜÆÞÜºðÀ</t>
  </si>
  <si>
    <t>Ìñ³·ñÇ ¹³ëÇãÁ</t>
  </si>
  <si>
    <t>Ìñ³·ñÇ ³Ýí³ÝáõÙÁ</t>
  </si>
  <si>
    <t>Ìñ³·ñÇ ÙÇçáó³éáõÙÝ»ñÁ</t>
  </si>
  <si>
    <t>Քանակական</t>
  </si>
  <si>
    <t>´³óí³Í</t>
  </si>
  <si>
    <t>Ծառայությունների մատուցում</t>
  </si>
  <si>
    <t>Մարզպետարանի ենթակայության հիմնարկների կառավարում, կրթության, ճանապարհաշինության, քաղաքաշինության և այլ ոլորտներում հասարակական պատվերի տեղաբաշխում, տնտեսության և սոցիալական տարբեր ոլորտներում մարզային միջոցառումների համակարգում</t>
  </si>
  <si>
    <t>Մարզում սոցիալական աջակցության տարածքային գործակալությունների թիվ, հատ</t>
  </si>
  <si>
    <t>ՀՀ Վայոց ձորի մարզպետարան</t>
  </si>
  <si>
    <t>ՀՀ Վայոց ձորի մարզում տարածքային պետական կառավարում</t>
  </si>
  <si>
    <t>ՀՀ Վայոց ձորի մարզում պետական քաղաքականության իրականացման ապահովում</t>
  </si>
  <si>
    <r>
      <t xml:space="preserve">ÐÐ Վայոց ձորի Ù³ñ½ում </t>
    </r>
    <r>
      <rPr>
        <i/>
        <sz val="11"/>
        <rFont val="Arial Armenian"/>
        <family val="2"/>
      </rPr>
      <t xml:space="preserve">իրականացվող </t>
    </r>
    <r>
      <rPr>
        <i/>
        <sz val="11"/>
        <color theme="1"/>
        <rFont val="Arial Armenian"/>
        <family val="2"/>
      </rPr>
      <t>պետական ծրագրերի արդյունավետության և հասցեականության բարելավում, հետադարձ կապի ապահովում</t>
    </r>
  </si>
  <si>
    <t>ՀՀ Վայոց ձորի մարզպետարանի կողմից տարածքային պետական կառավարման ապահովում</t>
  </si>
  <si>
    <t>Պետական մարմինների կողմից օգտագործվող ոչ ֆինանսական ակտիվների հետ գործառնություններ</t>
  </si>
  <si>
    <t>ՀՀ Վայոց ձորի մարզպետարանի տեխնիկական հագեցվածության բարելավում</t>
  </si>
  <si>
    <t>ՀՀ Վայոց ձորի մարզպետարանի աշխատանքային պայմանների բարելավման համար վարչական սարքավորումների ձեռքբերում</t>
  </si>
  <si>
    <t>ø³Ý³Ï³Ï³Ý</t>
  </si>
  <si>
    <t>Ð³Ù³Ï³ñ·ã³ÛÇÝ ë³ñù³íáñáõÙÝ»ñÇ ù³Ý³Ï, Ñ³ï</t>
  </si>
  <si>
    <t>¶ñ³ë»ÝÛ³Ï³ÛÇÝ ·áõÛùÇ ÙÇ³íáñ ù³Ý³Ï, Ñ³ï</t>
  </si>
  <si>
    <t>Ժամկետային</t>
  </si>
  <si>
    <t>ê³ñù³íáñáõÙÝ»ñÇ Í³é³ÛáõÃÛ³Ý Ï³ÝË³ï»ëíáÕ ÙÇçÇÝ Å³ÙÏ»ï, ï³ñÇ</t>
  </si>
  <si>
    <t>Ոչ ֆինանսական չափորոշիչ</t>
  </si>
  <si>
    <t xml:space="preserve">îíÛ³É µÛáõç»ï³ÛÇÝ ï³ñí³Ý Ý³Ëáñ¹áÕ »ñ»ù ï³ñÇÝ»ñÇ ÁÝÃ³óùáõÙ ë³ñù³íáñáõÙÝ»ñÇ Ó»éùµ»ñÙ³Ý íñ³ Ï³ï³ñí³Í ·áõÙ³ñ³ÛÇÝ Í³Ëë, Ñ³½³ñ ¹ñ³Ù </t>
  </si>
  <si>
    <t>Ցուցանիշներ</t>
  </si>
  <si>
    <t>(հազ. դրամ)</t>
  </si>
  <si>
    <t>Հավելված N 3. Բյուջետային ծրագրերի և ակնկալվող արդյունքների ներկայացման ձևաչափ</t>
  </si>
  <si>
    <t>Պետական մարմնի անվանումը՝</t>
  </si>
  <si>
    <t>ՄԱՍ 2. ՊԵՏԱԿԱՆ ՄԱՐՄՆԻ ԿՈՂՄԻՑ ԻՐԱԿԱՆԱՑՎՈՂ ԲՅՈՒՋԵՏԱՅԻՆ ԾՐԱԳՐԵՐԸ ԵՎ ՄԻՋՈՑԱՌՈՒՄՆԵՐԸ</t>
  </si>
  <si>
    <t>Պետական մարմնի գերատեսչական դասիչը՝</t>
  </si>
  <si>
    <t>ՄԱՍ 3 ՊԵՏԱԿԱՆ ՄԱՐՄՆԻ ԾՐԱԳՐԵՐԻ ԳԾՈՎ ՎԵՐՋՆԱԿԱՆ ԱՐԴՅՈՒՆՔԻ ՑՈՒՑԱՆԻՇՆԵՐԸ</t>
  </si>
  <si>
    <t>Նպատակը</t>
  </si>
  <si>
    <t>Ծրագրի դասիչը և անվանումը</t>
  </si>
  <si>
    <t>Ծրագրի վերջնական արդյունքները</t>
  </si>
  <si>
    <t>Կապը ՀՀ կառավարության ծրագրով սահմանված քաղաքականության թիրախների հետ</t>
  </si>
  <si>
    <t>Չափորոշիչը</t>
  </si>
  <si>
    <t>Ելակետը</t>
  </si>
  <si>
    <t>Թիրախը</t>
  </si>
  <si>
    <t>Ցուցանիշը</t>
  </si>
  <si>
    <t>Ժամկետը</t>
  </si>
  <si>
    <t>…..</t>
  </si>
  <si>
    <t>……</t>
  </si>
  <si>
    <t>ä»ï³Ï³Ý Ù³ñÙÝÇ ³Ýí³ÝáõÙÁª</t>
  </si>
  <si>
    <t>Ø²ê 1. äºî²Î²Ü Ø²ðØÜÆ è²¼Ø²ì²ðàôÂÚ²Ü ÀÜ¸Ð²Üàôð ÜÎ²ð²¶ðàôÂÚàôÜÀ</t>
  </si>
  <si>
    <t>1.ÐÇÙÝ³Ï³Ý é³½Ù³í³ñ³Ï³Ý Ýå³ï³ÏÝ»ñÁ ¨ ·»ñ³Ï³ í»ñçÝ³Ï³Ý ³ñ¹ÛáõÝùÝ»ñÁª</t>
  </si>
  <si>
    <t>2. ´Ûáõç»ï³ÛÇÝ Íñ³·ñ»ñáõÙ Ï³ï³ñíáÕ ÑÇÙÝ³Ï³Ý ÷á÷áËáõÃÛáõÝÝ»ñÁª</t>
  </si>
  <si>
    <t>4. üÇÝ³Ýë³Ï³Ý ³ÏïÇíÝ»ñÇ Ï³é³í³ñÙ³ÝÝ ³ÝãíáÕ ÙÇçáó³éáõÙÝ»ñÁª</t>
  </si>
  <si>
    <t>ՀՀ Վայոց ձորի մարզում պետական  քաղաքականության իրականացում և ապահովում</t>
  </si>
  <si>
    <t xml:space="preserve">Ø³ñ½³ÛÇÝ »ÝÃ³Ï³ÛáõÃÛ³Ý Ùß³ÏáõÛÃÇ äà²Î-Ý»ñÇ  թիվ, հատ </t>
  </si>
  <si>
    <t xml:space="preserve">Ø³ñ½³ÛÇÝ »ÝÃ³Ï³ÛáõÃÛ³Ý ÏñÃáõÃÛ³Ý äà²Î-Ý»ñÇ  թիվ, հատ </t>
  </si>
  <si>
    <t xml:space="preserve">Ø³ñ½³ÛÇÝ »ÝÃ³Ï³ÛáõÃÛ³Ý ³éáÕç³å³ÑáõÃÛ³Ý äà²Î-Ý»ñÇ  թիվ, հատ </t>
  </si>
  <si>
    <t xml:space="preserve">Ø³ñ½³ÛÇÝ »ÝÃ³Ï³ÛáõÃÛ³Ý ³éáÕç³å³ÑáõÃÛ³Ý ö´À-Ý»ñÇ թիվ, հատ </t>
  </si>
  <si>
    <t>Աղյուսակ Ա.</t>
  </si>
  <si>
    <t>ä»ï³Ï³Ý Ù³ñÙÝÇ å³ï³ëË³Ý³ïíáõÃÛ³Ùµ Çñ³Ï³Ý³óíáÕ µÛáõç»ï³ÛÇÝ Íñ³·ñ»ñÝ áõ ÙÇçáó³éáõÙÝ»ñÇ µ³óí³ÍùÝ Áëï Ï³ï³ñáÕ՝ å»ï³Ï³Ý Ù³ñÙÇÝÝ»ñÇ</t>
  </si>
  <si>
    <t>Ìñ³·ñ³ÛÇÝ ¹³ëÇãÁ</t>
  </si>
  <si>
    <t>Ìñ³·ñÇ/ ØÇçáó³éÙ³Ý/ Ï³ï³ñáÕ Ñ³Ý¹Çë³óáÕ å»ï³Ï³Ý Ù³ñÙÝÇ ³Ýí³ÝáõÙÁ</t>
  </si>
  <si>
    <t>¶áõÙ³ñÁ (Ñ³½³ñ ¹ñ³Ù)</t>
  </si>
  <si>
    <t>ØÇçáó³éáõÙ</t>
  </si>
  <si>
    <t>ÀÜ¸²ØºÜÀ</t>
  </si>
  <si>
    <t>ՀՀ  Վայոց ձորի մարզում տարածքային պետական կառավարում</t>
  </si>
  <si>
    <t>ՀՀ Վայոց ձորի մարզում պետական  քաղաքականության ապահովում</t>
  </si>
  <si>
    <t>3.Î³åÇï³É µÝáõÛÃÇ ÑÇÙÝ³Ï³Ý ÙÇçáó³éáõÙÝ»ñÁª</t>
  </si>
  <si>
    <t>Î³é³í³ñáõÃÛ³Ý ù³Õ³ù³Ï³ÝáõÃÛáõÝÝ áõÕÕí³Í ¿ Ù³ñ½Ç Ñ³ÙÁÝ¹Ñ³Ýáõñ ½³ñ·³óÙ³ÝÁ, ³ÝÑ³ïÇ ¨ ù³Õ³ù³óáõ µ³ñ»Ï»óáõÃÛ³Ý ³å³ÑáíÙ³ÝÁ ¨ µ³ñ»É³íÙ³ÝÁ</t>
  </si>
  <si>
    <t>ՀՀ Վայոց ձորի մարզի տարածքում կատարված ներդրումների ծավալը մեկ շնչի հաշվով, հազար դրամ</t>
  </si>
  <si>
    <t>Տարվա ընթացում ստեղծված ոչ գյուղատնտեսական աշխատատեղերի թիվ,  մարդ</t>
  </si>
  <si>
    <t>1000 բնակչին ընկնող նոր ստեղծվող աշխատատեղերի թիվ, տոկոս</t>
  </si>
  <si>
    <t>100,1</t>
  </si>
  <si>
    <t xml:space="preserve">2024թ </t>
  </si>
  <si>
    <t>2024թ</t>
  </si>
  <si>
    <t>2021թ. Փաստացի</t>
  </si>
  <si>
    <t>2022թ սպասվող</t>
  </si>
  <si>
    <t>2023թ եռամսյակ</t>
  </si>
  <si>
    <t>2023թ կիսամյակ</t>
  </si>
  <si>
    <t>2023թ ինն ամիս</t>
  </si>
  <si>
    <t>2023թ տարի</t>
  </si>
  <si>
    <t xml:space="preserve">2025թ </t>
  </si>
  <si>
    <t>2021թ. փաստացի</t>
  </si>
  <si>
    <t>2025թ</t>
  </si>
  <si>
    <t>Տրանսպորտային սարքավորումների քանակ,հատ</t>
  </si>
  <si>
    <t xml:space="preserve"> ՀՀ Վայոց ձորի մարզպետարանի կողմից տարածքային պետական կառավարման ապահովում</t>
  </si>
</sst>
</file>

<file path=xl/styles.xml><?xml version="1.0" encoding="utf-8"?>
<styleSheet xmlns="http://schemas.openxmlformats.org/spreadsheetml/2006/main">
  <numFmts count="3">
    <numFmt numFmtId="164" formatCode="_(* #,##0.00_);_(* \(#,##0.00\);_(* &quot;-&quot;??_);_(@_)"/>
    <numFmt numFmtId="165" formatCode="#,##0.0\ _դ_ր_."/>
    <numFmt numFmtId="166" formatCode="0.0"/>
  </numFmts>
  <fonts count="48"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8"/>
      <name val="GHEA Grapalat"/>
      <family val="3"/>
    </font>
    <font>
      <sz val="8"/>
      <name val="GHEA Grapalat"/>
      <family val="3"/>
    </font>
    <font>
      <sz val="10"/>
      <name val="Arial"/>
      <family val="2"/>
    </font>
    <font>
      <u/>
      <sz val="11"/>
      <color theme="10"/>
      <name val="Calibri"/>
      <family val="2"/>
      <charset val="1"/>
    </font>
    <font>
      <b/>
      <sz val="10"/>
      <color rgb="FFC00000"/>
      <name val="Arial Armenian"/>
      <family val="2"/>
    </font>
    <font>
      <sz val="10"/>
      <color theme="1"/>
      <name val="Arial Armenian"/>
      <family val="2"/>
    </font>
    <font>
      <i/>
      <sz val="10"/>
      <color theme="1"/>
      <name val="Arial Armenian"/>
      <family val="2"/>
    </font>
    <font>
      <sz val="11"/>
      <color theme="1"/>
      <name val="Arial Armenian"/>
      <family val="2"/>
    </font>
    <font>
      <i/>
      <sz val="11"/>
      <color theme="1"/>
      <name val="Arial Armenian"/>
      <family val="2"/>
    </font>
    <font>
      <b/>
      <sz val="10"/>
      <color theme="1"/>
      <name val="Arial Armenian"/>
      <family val="2"/>
    </font>
    <font>
      <sz val="11"/>
      <color theme="1"/>
      <name val="Calibri"/>
      <family val="2"/>
      <charset val="1"/>
      <scheme val="minor"/>
    </font>
    <font>
      <i/>
      <sz val="9"/>
      <color theme="1"/>
      <name val="Arial Armenian"/>
      <family val="2"/>
    </font>
    <font>
      <sz val="10"/>
      <name val="Arial Armenian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imes Armenian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0"/>
      <color rgb="FF9C6500"/>
      <name val="Calibri"/>
      <family val="2"/>
      <scheme val="minor"/>
    </font>
    <font>
      <sz val="11"/>
      <color indexed="60"/>
      <name val="Calibri"/>
      <family val="2"/>
    </font>
    <font>
      <sz val="12"/>
      <name val="Arial Armenian"/>
      <family val="2"/>
    </font>
    <font>
      <sz val="10"/>
      <name val="Arial"/>
      <family val="2"/>
      <charset val="204"/>
    </font>
    <font>
      <b/>
      <sz val="11"/>
      <color indexed="63"/>
      <name val="Calibri"/>
      <family val="2"/>
    </font>
    <font>
      <sz val="10"/>
      <color indexed="8"/>
      <name val="MS Sans Serif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11"/>
      <name val="Arial Armenian"/>
      <family val="2"/>
    </font>
    <font>
      <i/>
      <sz val="10"/>
      <name val="Arial Armenian"/>
      <family val="2"/>
    </font>
    <font>
      <sz val="10"/>
      <color rgb="FF000000"/>
      <name val="Arial Armenian"/>
      <family val="2"/>
    </font>
    <font>
      <i/>
      <sz val="10"/>
      <color rgb="FF000000"/>
      <name val="Arial Armenian"/>
      <family val="2"/>
    </font>
    <font>
      <i/>
      <sz val="12"/>
      <color theme="1"/>
      <name val="Arial Armenian"/>
      <family val="2"/>
    </font>
    <font>
      <u/>
      <sz val="11"/>
      <color theme="10"/>
      <name val="Arial Armenian"/>
      <family val="2"/>
    </font>
    <font>
      <b/>
      <i/>
      <sz val="12"/>
      <color theme="1"/>
      <name val="Arial Armenian"/>
      <family val="2"/>
    </font>
    <font>
      <b/>
      <sz val="12"/>
      <color theme="1"/>
      <name val="Arial Armenian"/>
      <family val="2"/>
    </font>
    <font>
      <i/>
      <u/>
      <sz val="9"/>
      <color rgb="FFFF0000"/>
      <name val="GHEA Grapalat"/>
      <family val="3"/>
    </font>
    <font>
      <i/>
      <u/>
      <sz val="9"/>
      <color theme="1"/>
      <name val="GHEA Grapalat"/>
      <family val="3"/>
    </font>
    <font>
      <sz val="11"/>
      <color rgb="FFFF0000"/>
      <name val="GHEA Grapalat"/>
      <family val="3"/>
    </font>
  </fonts>
  <fills count="30">
    <fill>
      <patternFill patternType="none"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71">
    <xf numFmtId="0" fontId="0" fillId="0" borderId="0"/>
    <xf numFmtId="0" fontId="2" fillId="0" borderId="0"/>
    <xf numFmtId="9" fontId="3" fillId="0" borderId="0" applyFont="0" applyFill="0" applyBorder="0" applyAlignment="0" applyProtection="0"/>
    <xf numFmtId="0" fontId="4" fillId="0" borderId="0"/>
    <xf numFmtId="0" fontId="5" fillId="0" borderId="0" applyNumberFormat="0" applyFill="0" applyBorder="0" applyAlignment="0" applyProtection="0">
      <alignment vertical="top"/>
      <protection locked="0"/>
    </xf>
    <xf numFmtId="0" fontId="15" fillId="6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9" borderId="0" applyNumberFormat="0" applyBorder="0" applyAlignment="0" applyProtection="0"/>
    <xf numFmtId="0" fontId="15" fillId="10" borderId="0" applyNumberFormat="0" applyBorder="0" applyAlignment="0" applyProtection="0"/>
    <xf numFmtId="0" fontId="15" fillId="11" borderId="0" applyNumberFormat="0" applyBorder="0" applyAlignment="0" applyProtection="0"/>
    <xf numFmtId="0" fontId="15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14" borderId="0" applyNumberFormat="0" applyBorder="0" applyAlignment="0" applyProtection="0"/>
    <xf numFmtId="0" fontId="15" fillId="9" borderId="0" applyNumberFormat="0" applyBorder="0" applyAlignment="0" applyProtection="0"/>
    <xf numFmtId="0" fontId="15" fillId="12" borderId="0" applyNumberFormat="0" applyBorder="0" applyAlignment="0" applyProtection="0"/>
    <xf numFmtId="0" fontId="15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23" borderId="0" applyNumberFormat="0" applyBorder="0" applyAlignment="0" applyProtection="0"/>
    <xf numFmtId="0" fontId="17" fillId="7" borderId="0" applyNumberFormat="0" applyBorder="0" applyAlignment="0" applyProtection="0"/>
    <xf numFmtId="0" fontId="18" fillId="24" borderId="16" applyNumberFormat="0" applyAlignment="0" applyProtection="0"/>
    <xf numFmtId="0" fontId="19" fillId="25" borderId="17" applyNumberFormat="0" applyAlignment="0" applyProtection="0"/>
    <xf numFmtId="164" fontId="1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4" fillId="0" borderId="0" applyFont="0" applyFill="0" applyBorder="0" applyAlignment="0" applyProtection="0"/>
    <xf numFmtId="164" fontId="20" fillId="0" borderId="0" applyFont="0" applyFill="0" applyBorder="0" applyAlignment="0" applyProtection="0"/>
    <xf numFmtId="164" fontId="1" fillId="0" borderId="0" applyFont="0" applyFill="0" applyBorder="0" applyAlignment="0" applyProtection="0"/>
    <xf numFmtId="164" fontId="4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22" fillId="8" borderId="0" applyNumberFormat="0" applyBorder="0" applyAlignment="0" applyProtection="0"/>
    <xf numFmtId="0" fontId="23" fillId="0" borderId="18" applyNumberFormat="0" applyFill="0" applyAlignment="0" applyProtection="0"/>
    <xf numFmtId="0" fontId="24" fillId="0" borderId="19" applyNumberFormat="0" applyFill="0" applyAlignment="0" applyProtection="0"/>
    <xf numFmtId="0" fontId="25" fillId="0" borderId="20" applyNumberFormat="0" applyFill="0" applyAlignment="0" applyProtection="0"/>
    <xf numFmtId="0" fontId="25" fillId="0" borderId="0" applyNumberFormat="0" applyFill="0" applyBorder="0" applyAlignment="0" applyProtection="0"/>
    <xf numFmtId="0" fontId="26" fillId="11" borderId="16" applyNumberFormat="0" applyAlignment="0" applyProtection="0"/>
    <xf numFmtId="0" fontId="27" fillId="0" borderId="21" applyNumberFormat="0" applyFill="0" applyAlignment="0" applyProtection="0"/>
    <xf numFmtId="0" fontId="28" fillId="5" borderId="0" applyNumberFormat="0" applyBorder="0" applyAlignment="0" applyProtection="0"/>
    <xf numFmtId="0" fontId="29" fillId="26" borderId="0" applyNumberFormat="0" applyBorder="0" applyAlignment="0" applyProtection="0"/>
    <xf numFmtId="1" fontId="30" fillId="0" borderId="0"/>
    <xf numFmtId="1" fontId="30" fillId="0" borderId="0"/>
    <xf numFmtId="0" fontId="31" fillId="0" borderId="0"/>
    <xf numFmtId="1" fontId="30" fillId="0" borderId="0"/>
    <xf numFmtId="0" fontId="20" fillId="0" borderId="0"/>
    <xf numFmtId="0" fontId="4" fillId="0" borderId="0"/>
    <xf numFmtId="0" fontId="14" fillId="0" borderId="0"/>
    <xf numFmtId="0" fontId="4" fillId="0" borderId="0"/>
    <xf numFmtId="0" fontId="1" fillId="0" borderId="0"/>
    <xf numFmtId="0" fontId="4" fillId="0" borderId="0"/>
    <xf numFmtId="0" fontId="4" fillId="0" borderId="0"/>
    <xf numFmtId="0" fontId="12" fillId="0" borderId="0"/>
    <xf numFmtId="0" fontId="14" fillId="27" borderId="22" applyNumberFormat="0" applyFont="0" applyAlignment="0" applyProtection="0"/>
    <xf numFmtId="0" fontId="32" fillId="24" borderId="23" applyNumberFormat="0" applyAlignment="0" applyProtection="0"/>
    <xf numFmtId="0" fontId="33" fillId="0" borderId="0"/>
    <xf numFmtId="0" fontId="33" fillId="0" borderId="0"/>
    <xf numFmtId="0" fontId="33" fillId="0" borderId="0"/>
    <xf numFmtId="0" fontId="34" fillId="0" borderId="0" applyNumberFormat="0" applyFill="0" applyBorder="0" applyAlignment="0" applyProtection="0"/>
    <xf numFmtId="0" fontId="35" fillId="0" borderId="24" applyNumberFormat="0" applyFill="0" applyAlignment="0" applyProtection="0"/>
    <xf numFmtId="0" fontId="36" fillId="0" borderId="0" applyNumberFormat="0" applyFill="0" applyBorder="0" applyAlignment="0" applyProtection="0"/>
    <xf numFmtId="0" fontId="31" fillId="0" borderId="0"/>
    <xf numFmtId="1" fontId="30" fillId="0" borderId="0"/>
  </cellStyleXfs>
  <cellXfs count="161">
    <xf numFmtId="0" fontId="0" fillId="0" borderId="0" xfId="0"/>
    <xf numFmtId="0" fontId="6" fillId="0" borderId="0" xfId="0" applyFont="1"/>
    <xf numFmtId="0" fontId="7" fillId="0" borderId="0" xfId="0" applyFont="1"/>
    <xf numFmtId="0" fontId="8" fillId="0" borderId="1" xfId="0" applyFont="1" applyBorder="1" applyAlignment="1">
      <alignment vertical="top" wrapText="1"/>
    </xf>
    <xf numFmtId="0" fontId="7" fillId="2" borderId="2" xfId="0" applyFont="1" applyFill="1" applyBorder="1" applyAlignment="1">
      <alignment vertical="top" wrapText="1"/>
    </xf>
    <xf numFmtId="0" fontId="8" fillId="3" borderId="4" xfId="0" applyFont="1" applyFill="1" applyBorder="1" applyAlignment="1">
      <alignment vertical="top" wrapText="1"/>
    </xf>
    <xf numFmtId="0" fontId="8" fillId="3" borderId="3" xfId="0" applyFont="1" applyFill="1" applyBorder="1" applyAlignment="1">
      <alignment vertical="top" wrapText="1"/>
    </xf>
    <xf numFmtId="0" fontId="7" fillId="0" borderId="0" xfId="0" applyFont="1" applyBorder="1" applyAlignment="1"/>
    <xf numFmtId="0" fontId="7" fillId="0" borderId="9" xfId="0" applyFont="1" applyBorder="1" applyAlignment="1"/>
    <xf numFmtId="0" fontId="8" fillId="0" borderId="1" xfId="0" applyFont="1" applyBorder="1" applyAlignment="1">
      <alignment horizontal="center" vertical="center" wrapText="1"/>
    </xf>
    <xf numFmtId="0" fontId="7" fillId="2" borderId="1" xfId="0" applyFont="1" applyFill="1" applyBorder="1" applyAlignment="1">
      <alignment vertical="top" wrapText="1"/>
    </xf>
    <xf numFmtId="0" fontId="8" fillId="0" borderId="1" xfId="0" applyFont="1" applyBorder="1" applyAlignment="1">
      <alignment horizontal="center" vertical="top" wrapText="1"/>
    </xf>
    <xf numFmtId="0" fontId="9" fillId="0" borderId="0" xfId="0" applyFont="1"/>
    <xf numFmtId="0" fontId="7" fillId="0" borderId="0" xfId="0" applyFont="1" applyAlignment="1">
      <alignment horizontal="center"/>
    </xf>
    <xf numFmtId="0" fontId="7" fillId="4" borderId="1" xfId="0" applyFont="1" applyFill="1" applyBorder="1" applyAlignment="1">
      <alignment vertical="top" wrapText="1"/>
    </xf>
    <xf numFmtId="0" fontId="7" fillId="0" borderId="0" xfId="0" applyFont="1" applyAlignment="1">
      <alignment horizontal="justify"/>
    </xf>
    <xf numFmtId="0" fontId="6" fillId="0" borderId="0" xfId="0" applyFont="1" applyFill="1" applyBorder="1" applyAlignment="1">
      <alignment vertical="top" wrapText="1"/>
    </xf>
    <xf numFmtId="0" fontId="7" fillId="2" borderId="1" xfId="0" applyFont="1" applyFill="1" applyBorder="1" applyAlignment="1">
      <alignment wrapText="1"/>
    </xf>
    <xf numFmtId="0" fontId="8" fillId="0" borderId="1" xfId="0" applyFont="1" applyBorder="1" applyAlignment="1">
      <alignment horizontal="justify" wrapText="1"/>
    </xf>
    <xf numFmtId="0" fontId="7" fillId="2" borderId="5" xfId="0" applyFont="1" applyFill="1" applyBorder="1" applyAlignment="1">
      <alignment horizontal="left" vertical="top"/>
    </xf>
    <xf numFmtId="0" fontId="7" fillId="2" borderId="7" xfId="0" applyFont="1" applyFill="1" applyBorder="1" applyAlignment="1">
      <alignment horizontal="left" vertical="top"/>
    </xf>
    <xf numFmtId="0" fontId="8" fillId="3" borderId="4" xfId="0" applyFont="1" applyFill="1" applyBorder="1" applyAlignment="1">
      <alignment vertical="center" wrapText="1"/>
    </xf>
    <xf numFmtId="0" fontId="8" fillId="0" borderId="1" xfId="0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top" wrapText="1"/>
    </xf>
    <xf numFmtId="0" fontId="10" fillId="3" borderId="4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center" wrapText="1"/>
    </xf>
    <xf numFmtId="165" fontId="8" fillId="0" borderId="1" xfId="0" applyNumberFormat="1" applyFont="1" applyBorder="1" applyAlignment="1">
      <alignment horizontal="justify" wrapText="1"/>
    </xf>
    <xf numFmtId="0" fontId="11" fillId="0" borderId="0" xfId="0" applyFont="1"/>
    <xf numFmtId="0" fontId="7" fillId="0" borderId="1" xfId="0" applyFont="1" applyFill="1" applyBorder="1" applyAlignment="1">
      <alignment horizontal="left" vertical="top" wrapText="1"/>
    </xf>
    <xf numFmtId="0" fontId="13" fillId="0" borderId="1" xfId="0" applyFont="1" applyBorder="1" applyAlignment="1">
      <alignment horizontal="justify" wrapText="1"/>
    </xf>
    <xf numFmtId="0" fontId="8" fillId="0" borderId="2" xfId="0" applyFont="1" applyBorder="1" applyAlignment="1">
      <alignment horizontal="right" vertical="top" wrapText="1"/>
    </xf>
    <xf numFmtId="0" fontId="8" fillId="0" borderId="5" xfId="0" applyFont="1" applyFill="1" applyBorder="1" applyAlignment="1">
      <alignment vertical="top" wrapText="1"/>
    </xf>
    <xf numFmtId="0" fontId="10" fillId="28" borderId="3" xfId="0" applyFont="1" applyFill="1" applyBorder="1" applyAlignment="1">
      <alignment vertical="center" wrapText="1"/>
    </xf>
    <xf numFmtId="0" fontId="38" fillId="0" borderId="5" xfId="0" applyFont="1" applyFill="1" applyBorder="1" applyAlignment="1">
      <alignment vertical="top" wrapText="1"/>
    </xf>
    <xf numFmtId="0" fontId="7" fillId="0" borderId="8" xfId="0" applyFont="1" applyBorder="1" applyAlignment="1">
      <alignment vertical="center"/>
    </xf>
    <xf numFmtId="0" fontId="7" fillId="28" borderId="1" xfId="0" applyFont="1" applyFill="1" applyBorder="1" applyAlignment="1">
      <alignment vertical="center" wrapText="1"/>
    </xf>
    <xf numFmtId="0" fontId="7" fillId="0" borderId="1" xfId="0" applyFont="1" applyBorder="1" applyAlignment="1">
      <alignment horizontal="center" vertical="top" wrapText="1"/>
    </xf>
    <xf numFmtId="0" fontId="7" fillId="0" borderId="1" xfId="0" applyFont="1" applyBorder="1" applyAlignment="1">
      <alignment horizontal="center" wrapText="1"/>
    </xf>
    <xf numFmtId="0" fontId="7" fillId="2" borderId="1" xfId="0" applyFont="1" applyFill="1" applyBorder="1" applyAlignment="1">
      <alignment horizontal="center" vertical="top" wrapText="1"/>
    </xf>
    <xf numFmtId="0" fontId="7" fillId="4" borderId="2" xfId="0" applyFont="1" applyFill="1" applyBorder="1" applyAlignment="1">
      <alignment horizontal="center" vertical="top" wrapText="1"/>
    </xf>
    <xf numFmtId="0" fontId="7" fillId="4" borderId="3" xfId="0" applyFont="1" applyFill="1" applyBorder="1" applyAlignment="1">
      <alignment horizontal="center" vertical="top" wrapText="1"/>
    </xf>
    <xf numFmtId="0" fontId="7" fillId="4" borderId="4" xfId="0" applyFont="1" applyFill="1" applyBorder="1" applyAlignment="1">
      <alignment horizontal="center" vertical="top" wrapText="1"/>
    </xf>
    <xf numFmtId="0" fontId="8" fillId="0" borderId="2" xfId="0" applyFont="1" applyFill="1" applyBorder="1" applyAlignment="1">
      <alignment horizontal="center" vertical="top" wrapText="1"/>
    </xf>
    <xf numFmtId="0" fontId="8" fillId="0" borderId="3" xfId="0" applyFont="1" applyFill="1" applyBorder="1" applyAlignment="1">
      <alignment horizontal="center" vertical="top" wrapText="1"/>
    </xf>
    <xf numFmtId="0" fontId="8" fillId="0" borderId="4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39" fillId="2" borderId="26" xfId="0" applyFont="1" applyFill="1" applyBorder="1" applyAlignment="1">
      <alignment vertical="top" wrapText="1"/>
    </xf>
    <xf numFmtId="0" fontId="40" fillId="0" borderId="15" xfId="0" applyFont="1" applyBorder="1" applyAlignment="1">
      <alignment vertical="top" wrapText="1"/>
    </xf>
    <xf numFmtId="0" fontId="40" fillId="0" borderId="0" xfId="0" applyFont="1" applyBorder="1" applyAlignment="1">
      <alignment vertical="top" wrapText="1"/>
    </xf>
    <xf numFmtId="0" fontId="6" fillId="0" borderId="0" xfId="0" applyFont="1" applyAlignment="1">
      <alignment horizontal="right"/>
    </xf>
    <xf numFmtId="0" fontId="9" fillId="0" borderId="0" xfId="0" applyFont="1" applyAlignment="1"/>
    <xf numFmtId="0" fontId="7" fillId="0" borderId="0" xfId="0" applyFont="1" applyAlignment="1"/>
    <xf numFmtId="0" fontId="7" fillId="0" borderId="0" xfId="0" applyFont="1" applyAlignment="1">
      <alignment wrapText="1"/>
    </xf>
    <xf numFmtId="0" fontId="9" fillId="0" borderId="0" xfId="0" applyFont="1" applyAlignment="1">
      <alignment wrapText="1"/>
    </xf>
    <xf numFmtId="0" fontId="6" fillId="0" borderId="0" xfId="0" applyFont="1" applyFill="1" applyBorder="1" applyAlignment="1">
      <alignment vertical="top"/>
    </xf>
    <xf numFmtId="0" fontId="7" fillId="29" borderId="1" xfId="0" applyFont="1" applyFill="1" applyBorder="1" applyAlignment="1">
      <alignment horizontal="center" wrapText="1"/>
    </xf>
    <xf numFmtId="0" fontId="7" fillId="0" borderId="5" xfId="0" applyFont="1" applyBorder="1" applyAlignment="1">
      <alignment horizontal="left"/>
    </xf>
    <xf numFmtId="0" fontId="7" fillId="0" borderId="7" xfId="0" applyFont="1" applyBorder="1" applyAlignment="1">
      <alignment wrapText="1"/>
    </xf>
    <xf numFmtId="0" fontId="7" fillId="0" borderId="6" xfId="0" applyFont="1" applyBorder="1" applyAlignment="1">
      <alignment wrapText="1"/>
    </xf>
    <xf numFmtId="0" fontId="8" fillId="0" borderId="3" xfId="0" applyFont="1" applyFill="1" applyBorder="1" applyAlignment="1">
      <alignment horizontal="left" wrapText="1"/>
    </xf>
    <xf numFmtId="0" fontId="8" fillId="0" borderId="3" xfId="0" applyFont="1" applyBorder="1" applyAlignment="1">
      <alignment vertical="center" wrapText="1"/>
    </xf>
    <xf numFmtId="0" fontId="8" fillId="0" borderId="3" xfId="0" applyFont="1" applyBorder="1" applyAlignment="1">
      <alignment wrapText="1"/>
    </xf>
    <xf numFmtId="0" fontId="10" fillId="0" borderId="0" xfId="0" applyFont="1" applyBorder="1" applyAlignment="1">
      <alignment wrapText="1"/>
    </xf>
    <xf numFmtId="0" fontId="7" fillId="0" borderId="3" xfId="0" applyFont="1" applyBorder="1" applyAlignment="1">
      <alignment wrapText="1"/>
    </xf>
    <xf numFmtId="0" fontId="7" fillId="0" borderId="4" xfId="0" applyFont="1" applyBorder="1" applyAlignment="1">
      <alignment vertical="center" wrapText="1"/>
    </xf>
    <xf numFmtId="0" fontId="9" fillId="0" borderId="28" xfId="0" applyFont="1" applyBorder="1" applyAlignment="1">
      <alignment wrapText="1"/>
    </xf>
    <xf numFmtId="0" fontId="8" fillId="0" borderId="28" xfId="0" applyFont="1" applyBorder="1" applyAlignment="1">
      <alignment horizontal="left" vertical="center" wrapText="1"/>
    </xf>
    <xf numFmtId="0" fontId="8" fillId="0" borderId="2" xfId="0" applyFont="1" applyBorder="1" applyAlignment="1">
      <alignment vertical="center" wrapText="1"/>
    </xf>
    <xf numFmtId="0" fontId="8" fillId="0" borderId="4" xfId="0" applyFont="1" applyBorder="1" applyAlignment="1">
      <alignment vertical="center" wrapText="1"/>
    </xf>
    <xf numFmtId="0" fontId="8" fillId="0" borderId="4" xfId="0" applyFont="1" applyBorder="1" applyAlignment="1">
      <alignment wrapText="1"/>
    </xf>
    <xf numFmtId="0" fontId="7" fillId="2" borderId="7" xfId="0" applyFont="1" applyFill="1" applyBorder="1" applyAlignment="1">
      <alignment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2" borderId="3" xfId="0" applyFont="1" applyFill="1" applyBorder="1" applyAlignment="1">
      <alignment horizontal="center" vertical="top" wrapText="1"/>
    </xf>
    <xf numFmtId="0" fontId="8" fillId="0" borderId="0" xfId="0" applyFont="1" applyBorder="1" applyAlignment="1">
      <alignment horizontal="left" vertical="center" wrapText="1"/>
    </xf>
    <xf numFmtId="166" fontId="9" fillId="0" borderId="0" xfId="0" applyNumberFormat="1" applyFont="1"/>
    <xf numFmtId="0" fontId="41" fillId="0" borderId="0" xfId="0" applyFont="1" applyAlignment="1">
      <alignment horizontal="justify"/>
    </xf>
    <xf numFmtId="0" fontId="42" fillId="0" borderId="0" xfId="4" applyFont="1" applyAlignment="1" applyProtection="1"/>
    <xf numFmtId="0" fontId="43" fillId="0" borderId="14" xfId="0" applyFont="1" applyBorder="1" applyAlignment="1">
      <alignment vertical="top" wrapText="1"/>
    </xf>
    <xf numFmtId="0" fontId="44" fillId="0" borderId="25" xfId="0" applyFont="1" applyBorder="1" applyAlignment="1">
      <alignment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wrapText="1"/>
    </xf>
    <xf numFmtId="0" fontId="45" fillId="0" borderId="29" xfId="0" applyFont="1" applyBorder="1" applyAlignment="1">
      <alignment wrapText="1"/>
    </xf>
    <xf numFmtId="0" fontId="45" fillId="0" borderId="29" xfId="0" applyFont="1" applyBorder="1" applyAlignment="1">
      <alignment horizontal="justify" wrapText="1"/>
    </xf>
    <xf numFmtId="0" fontId="10" fillId="0" borderId="28" xfId="0" applyFont="1" applyBorder="1" applyAlignment="1">
      <alignment wrapText="1"/>
    </xf>
    <xf numFmtId="0" fontId="7" fillId="2" borderId="2" xfId="0" applyFont="1" applyFill="1" applyBorder="1" applyAlignment="1">
      <alignment horizontal="center" vertical="top"/>
    </xf>
    <xf numFmtId="0" fontId="7" fillId="4" borderId="2" xfId="0" applyFont="1" applyFill="1" applyBorder="1" applyAlignment="1">
      <alignment horizontal="center" vertical="top"/>
    </xf>
    <xf numFmtId="0" fontId="7" fillId="2" borderId="3" xfId="0" applyFont="1" applyFill="1" applyBorder="1" applyAlignment="1">
      <alignment horizontal="center" vertical="top"/>
    </xf>
    <xf numFmtId="0" fontId="7" fillId="4" borderId="3" xfId="0" applyFont="1" applyFill="1" applyBorder="1" applyAlignment="1">
      <alignment horizontal="center" vertical="top"/>
    </xf>
    <xf numFmtId="0" fontId="7" fillId="2" borderId="4" xfId="0" applyFont="1" applyFill="1" applyBorder="1" applyAlignment="1">
      <alignment horizontal="center" vertical="top"/>
    </xf>
    <xf numFmtId="0" fontId="7" fillId="4" borderId="4" xfId="0" applyFont="1" applyFill="1" applyBorder="1" applyAlignment="1">
      <alignment horizontal="center" vertical="top"/>
    </xf>
    <xf numFmtId="166" fontId="8" fillId="0" borderId="3" xfId="0" applyNumberFormat="1" applyFont="1" applyBorder="1" applyAlignment="1">
      <alignment horizontal="right" wrapText="1"/>
    </xf>
    <xf numFmtId="166" fontId="8" fillId="0" borderId="1" xfId="0" applyNumberFormat="1" applyFont="1" applyBorder="1" applyAlignment="1">
      <alignment horizontal="right" wrapText="1"/>
    </xf>
    <xf numFmtId="166" fontId="8" fillId="0" borderId="3" xfId="0" applyNumberFormat="1" applyFont="1" applyFill="1" applyBorder="1" applyAlignment="1">
      <alignment horizontal="left" wrapText="1"/>
    </xf>
    <xf numFmtId="166" fontId="8" fillId="0" borderId="4" xfId="0" applyNumberFormat="1" applyFont="1" applyBorder="1" applyAlignment="1">
      <alignment horizontal="right" vertical="center" wrapText="1"/>
    </xf>
    <xf numFmtId="166" fontId="8" fillId="0" borderId="2" xfId="0" applyNumberFormat="1" applyFont="1" applyBorder="1" applyAlignment="1">
      <alignment horizontal="right" wrapText="1"/>
    </xf>
    <xf numFmtId="166" fontId="8" fillId="0" borderId="4" xfId="0" applyNumberFormat="1" applyFont="1" applyBorder="1" applyAlignment="1">
      <alignment horizontal="right" wrapText="1"/>
    </xf>
    <xf numFmtId="0" fontId="46" fillId="0" borderId="29" xfId="0" applyFont="1" applyBorder="1" applyAlignment="1">
      <alignment horizontal="justify" wrapText="1"/>
    </xf>
    <xf numFmtId="0" fontId="47" fillId="0" borderId="29" xfId="0" applyFont="1" applyBorder="1" applyAlignment="1">
      <alignment horizontal="center" wrapText="1"/>
    </xf>
    <xf numFmtId="0" fontId="7" fillId="2" borderId="2" xfId="0" applyFont="1" applyFill="1" applyBorder="1" applyAlignment="1">
      <alignment horizontal="center" vertical="top" wrapText="1"/>
    </xf>
    <xf numFmtId="165" fontId="7" fillId="0" borderId="0" xfId="0" applyNumberFormat="1" applyFont="1" applyBorder="1" applyAlignment="1">
      <alignment horizontal="center" vertical="top" wrapText="1"/>
    </xf>
    <xf numFmtId="0" fontId="8" fillId="0" borderId="1" xfId="0" applyFont="1" applyBorder="1" applyAlignment="1">
      <alignment horizontal="center" wrapText="1"/>
    </xf>
    <xf numFmtId="0" fontId="39" fillId="2" borderId="1" xfId="0" applyFont="1" applyFill="1" applyBorder="1" applyAlignment="1">
      <alignment horizontal="left" vertical="top" wrapText="1"/>
    </xf>
    <xf numFmtId="0" fontId="40" fillId="0" borderId="1" xfId="0" applyFont="1" applyBorder="1" applyAlignment="1">
      <alignment horizontal="left" vertical="top" wrapText="1"/>
    </xf>
    <xf numFmtId="0" fontId="7" fillId="2" borderId="5" xfId="0" applyFont="1" applyFill="1" applyBorder="1" applyAlignment="1">
      <alignment vertical="top" wrapText="1"/>
    </xf>
    <xf numFmtId="0" fontId="7" fillId="2" borderId="6" xfId="0" applyFont="1" applyFill="1" applyBorder="1" applyAlignment="1">
      <alignment vertical="top" wrapText="1"/>
    </xf>
    <xf numFmtId="0" fontId="7" fillId="2" borderId="7" xfId="0" applyFont="1" applyFill="1" applyBorder="1" applyAlignment="1">
      <alignment vertical="top" wrapText="1"/>
    </xf>
    <xf numFmtId="0" fontId="8" fillId="0" borderId="2" xfId="0" applyFont="1" applyBorder="1" applyAlignment="1">
      <alignment vertical="top" wrapText="1"/>
    </xf>
    <xf numFmtId="0" fontId="8" fillId="0" borderId="3" xfId="0" applyFont="1" applyBorder="1" applyAlignment="1">
      <alignment vertical="top" wrapText="1"/>
    </xf>
    <xf numFmtId="0" fontId="8" fillId="0" borderId="4" xfId="0" applyFont="1" applyBorder="1" applyAlignment="1">
      <alignment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165" fontId="10" fillId="0" borderId="2" xfId="0" applyNumberFormat="1" applyFont="1" applyBorder="1" applyAlignment="1">
      <alignment horizontal="center" vertical="center" wrapText="1"/>
    </xf>
    <xf numFmtId="165" fontId="10" fillId="0" borderId="3" xfId="0" applyNumberFormat="1" applyFont="1" applyBorder="1" applyAlignment="1">
      <alignment horizontal="center" vertical="center" wrapText="1"/>
    </xf>
    <xf numFmtId="165" fontId="10" fillId="0" borderId="4" xfId="0" applyNumberFormat="1" applyFont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top" wrapText="1"/>
    </xf>
    <xf numFmtId="0" fontId="7" fillId="2" borderId="7" xfId="0" applyFont="1" applyFill="1" applyBorder="1" applyAlignment="1">
      <alignment horizontal="center" vertical="top" wrapText="1"/>
    </xf>
    <xf numFmtId="0" fontId="7" fillId="2" borderId="11" xfId="0" applyFont="1" applyFill="1" applyBorder="1" applyAlignment="1">
      <alignment horizontal="center" vertical="top" wrapText="1"/>
    </xf>
    <xf numFmtId="0" fontId="7" fillId="2" borderId="12" xfId="0" applyFont="1" applyFill="1" applyBorder="1" applyAlignment="1">
      <alignment horizontal="center" vertical="top" wrapText="1"/>
    </xf>
    <xf numFmtId="0" fontId="7" fillId="2" borderId="10" xfId="0" applyFont="1" applyFill="1" applyBorder="1" applyAlignment="1">
      <alignment horizontal="center" vertical="top" wrapText="1"/>
    </xf>
    <xf numFmtId="0" fontId="7" fillId="2" borderId="13" xfId="0" applyFont="1" applyFill="1" applyBorder="1" applyAlignment="1">
      <alignment horizontal="center" vertical="top" wrapText="1"/>
    </xf>
    <xf numFmtId="0" fontId="7" fillId="2" borderId="2" xfId="0" applyFont="1" applyFill="1" applyBorder="1" applyAlignment="1">
      <alignment horizontal="center" vertical="top" wrapText="1"/>
    </xf>
    <xf numFmtId="0" fontId="7" fillId="2" borderId="4" xfId="0" applyFont="1" applyFill="1" applyBorder="1" applyAlignment="1">
      <alignment horizontal="center" vertical="top" wrapText="1"/>
    </xf>
    <xf numFmtId="0" fontId="7" fillId="4" borderId="5" xfId="0" applyFont="1" applyFill="1" applyBorder="1" applyAlignment="1">
      <alignment wrapText="1"/>
    </xf>
    <xf numFmtId="0" fontId="7" fillId="4" borderId="6" xfId="0" applyFont="1" applyFill="1" applyBorder="1" applyAlignment="1">
      <alignment wrapText="1"/>
    </xf>
    <xf numFmtId="0" fontId="7" fillId="4" borderId="7" xfId="0" applyFont="1" applyFill="1" applyBorder="1" applyAlignment="1">
      <alignment wrapText="1"/>
    </xf>
    <xf numFmtId="0" fontId="7" fillId="0" borderId="2" xfId="0" applyFont="1" applyBorder="1" applyAlignment="1">
      <alignment horizontal="center" wrapText="1"/>
    </xf>
    <xf numFmtId="0" fontId="7" fillId="0" borderId="3" xfId="0" applyFont="1" applyBorder="1" applyAlignment="1">
      <alignment horizontal="center" wrapText="1"/>
    </xf>
    <xf numFmtId="0" fontId="7" fillId="0" borderId="4" xfId="0" applyFont="1" applyBorder="1" applyAlignment="1">
      <alignment horizontal="center" wrapText="1"/>
    </xf>
    <xf numFmtId="0" fontId="7" fillId="2" borderId="5" xfId="0" applyFont="1" applyFill="1" applyBorder="1" applyAlignment="1">
      <alignment vertical="top"/>
    </xf>
    <xf numFmtId="0" fontId="7" fillId="2" borderId="6" xfId="0" applyFont="1" applyFill="1" applyBorder="1" applyAlignment="1">
      <alignment vertical="top"/>
    </xf>
    <xf numFmtId="0" fontId="7" fillId="2" borderId="3" xfId="0" applyFont="1" applyFill="1" applyBorder="1" applyAlignment="1">
      <alignment horizontal="center" vertical="top" wrapText="1"/>
    </xf>
    <xf numFmtId="0" fontId="7" fillId="2" borderId="6" xfId="0" applyFont="1" applyFill="1" applyBorder="1" applyAlignment="1">
      <alignment horizontal="center" vertical="top" wrapText="1"/>
    </xf>
    <xf numFmtId="0" fontId="8" fillId="0" borderId="2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top" wrapText="1"/>
    </xf>
    <xf numFmtId="0" fontId="8" fillId="0" borderId="4" xfId="0" applyFont="1" applyBorder="1" applyAlignment="1">
      <alignment horizontal="center" vertical="top" wrapText="1"/>
    </xf>
    <xf numFmtId="0" fontId="7" fillId="0" borderId="2" xfId="0" applyFont="1" applyFill="1" applyBorder="1" applyAlignment="1">
      <alignment horizontal="center" vertical="center" wrapText="1"/>
    </xf>
    <xf numFmtId="0" fontId="7" fillId="0" borderId="3" xfId="0" applyFont="1" applyFill="1" applyBorder="1" applyAlignment="1">
      <alignment horizontal="center" vertical="center" wrapText="1"/>
    </xf>
    <xf numFmtId="0" fontId="7" fillId="0" borderId="4" xfId="0" applyFont="1" applyFill="1" applyBorder="1" applyAlignment="1">
      <alignment horizontal="center" vertical="center" wrapText="1"/>
    </xf>
    <xf numFmtId="0" fontId="7" fillId="2" borderId="5" xfId="0" applyFont="1" applyFill="1" applyBorder="1" applyAlignment="1">
      <alignment horizontal="center" vertical="center" wrapText="1"/>
    </xf>
    <xf numFmtId="0" fontId="7" fillId="2" borderId="6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9" borderId="2" xfId="0" applyFont="1" applyFill="1" applyBorder="1" applyAlignment="1">
      <alignment horizontal="center" wrapText="1"/>
    </xf>
    <xf numFmtId="0" fontId="7" fillId="29" borderId="4" xfId="0" applyFont="1" applyFill="1" applyBorder="1" applyAlignment="1">
      <alignment horizont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7" xfId="0" applyFont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7" fillId="2" borderId="1" xfId="0" applyFont="1" applyFill="1" applyBorder="1" applyAlignment="1">
      <alignment horizontal="left" vertical="top" wrapText="1"/>
    </xf>
    <xf numFmtId="0" fontId="7" fillId="29" borderId="5" xfId="0" applyFont="1" applyFill="1" applyBorder="1" applyAlignment="1">
      <alignment horizontal="center" wrapText="1"/>
    </xf>
    <xf numFmtId="0" fontId="7" fillId="29" borderId="7" xfId="0" applyFont="1" applyFill="1" applyBorder="1" applyAlignment="1">
      <alignment horizontal="center" wrapText="1"/>
    </xf>
    <xf numFmtId="0" fontId="7" fillId="29" borderId="27" xfId="0" applyFont="1" applyFill="1" applyBorder="1" applyAlignment="1">
      <alignment horizontal="center" vertical="center" wrapText="1"/>
    </xf>
    <xf numFmtId="0" fontId="7" fillId="29" borderId="12" xfId="0" applyFont="1" applyFill="1" applyBorder="1" applyAlignment="1">
      <alignment horizontal="center" vertical="center" wrapText="1"/>
    </xf>
    <xf numFmtId="0" fontId="7" fillId="29" borderId="28" xfId="0" applyFont="1" applyFill="1" applyBorder="1" applyAlignment="1">
      <alignment horizontal="center" vertical="center" wrapText="1"/>
    </xf>
    <xf numFmtId="0" fontId="7" fillId="29" borderId="13" xfId="0" applyFont="1" applyFill="1" applyBorder="1" applyAlignment="1">
      <alignment horizontal="center" vertical="center" wrapText="1"/>
    </xf>
  </cellXfs>
  <cellStyles count="71">
    <cellStyle name="20% - Accent1 2" xfId="5"/>
    <cellStyle name="20% - Accent2 2" xfId="6"/>
    <cellStyle name="20% - Accent3 2" xfId="7"/>
    <cellStyle name="20% - Accent4 2" xfId="8"/>
    <cellStyle name="20% - Accent5 2" xfId="9"/>
    <cellStyle name="20% - Accent6 2" xfId="10"/>
    <cellStyle name="40% - Accent1 2" xfId="11"/>
    <cellStyle name="40% - Accent2 2" xfId="12"/>
    <cellStyle name="40% - Accent3 2" xfId="13"/>
    <cellStyle name="40% - Accent4 2" xfId="14"/>
    <cellStyle name="40% - Accent5 2" xfId="15"/>
    <cellStyle name="40% - Accent6 2" xfId="16"/>
    <cellStyle name="60% - Accent1 2" xfId="17"/>
    <cellStyle name="60% - Accent2 2" xfId="18"/>
    <cellStyle name="60% - Accent3 2" xfId="19"/>
    <cellStyle name="60% - Accent4 2" xfId="20"/>
    <cellStyle name="60% - Accent5 2" xfId="21"/>
    <cellStyle name="60% - Accent6 2" xfId="22"/>
    <cellStyle name="Accent1 2" xfId="23"/>
    <cellStyle name="Accent2 2" xfId="24"/>
    <cellStyle name="Accent3 2" xfId="25"/>
    <cellStyle name="Accent4 2" xfId="26"/>
    <cellStyle name="Accent5 2" xfId="27"/>
    <cellStyle name="Accent6 2" xfId="28"/>
    <cellStyle name="Bad 2" xfId="29"/>
    <cellStyle name="Calculation 2" xfId="30"/>
    <cellStyle name="Check Cell 2" xfId="31"/>
    <cellStyle name="Comma 2" xfId="32"/>
    <cellStyle name="Comma 2 2" xfId="33"/>
    <cellStyle name="Comma 2 2 2" xfId="34"/>
    <cellStyle name="Comma 2 3" xfId="35"/>
    <cellStyle name="Comma 3" xfId="36"/>
    <cellStyle name="Comma 3 2" xfId="37"/>
    <cellStyle name="Comma 4" xfId="38"/>
    <cellStyle name="Explanatory Text 2" xfId="39"/>
    <cellStyle name="Good 2" xfId="40"/>
    <cellStyle name="Heading 1 2" xfId="41"/>
    <cellStyle name="Heading 2 2" xfId="42"/>
    <cellStyle name="Heading 3 2" xfId="43"/>
    <cellStyle name="Heading 4 2" xfId="44"/>
    <cellStyle name="Hyperlink" xfId="4" builtinId="8"/>
    <cellStyle name="Input 2" xfId="45"/>
    <cellStyle name="Linked Cell 2" xfId="46"/>
    <cellStyle name="Neutral 2" xfId="47"/>
    <cellStyle name="Neutral 3" xfId="48"/>
    <cellStyle name="Normal" xfId="0" builtinId="0"/>
    <cellStyle name="Normal 2" xfId="1"/>
    <cellStyle name="Normal 2 2" xfId="49"/>
    <cellStyle name="Normal 2 3" xfId="50"/>
    <cellStyle name="Normal 3" xfId="3"/>
    <cellStyle name="Normal 3 2" xfId="51"/>
    <cellStyle name="Normal 3 2 2" xfId="52"/>
    <cellStyle name="Normal 3_HavelvacN2axjusakN3" xfId="53"/>
    <cellStyle name="Normal 4" xfId="54"/>
    <cellStyle name="Normal 4 2" xfId="55"/>
    <cellStyle name="Normal 5" xfId="56"/>
    <cellStyle name="Normal 5 2" xfId="57"/>
    <cellStyle name="Normal 6" xfId="58"/>
    <cellStyle name="Normal 7" xfId="59"/>
    <cellStyle name="Normal 8" xfId="60"/>
    <cellStyle name="Note 2" xfId="61"/>
    <cellStyle name="Output 2" xfId="62"/>
    <cellStyle name="Percent 2" xfId="2"/>
    <cellStyle name="Style 1" xfId="63"/>
    <cellStyle name="Style 1 2" xfId="64"/>
    <cellStyle name="Style 1_verchnakan_ax21-25_2018" xfId="65"/>
    <cellStyle name="Title 2" xfId="66"/>
    <cellStyle name="Total 2" xfId="67"/>
    <cellStyle name="Warning Text 2" xfId="68"/>
    <cellStyle name="Обычный 2" xfId="69"/>
    <cellStyle name="Обычный 2 2" xfId="7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4.&#1343;&#1377;&#1404;&#1377;&#1406;&#1377;&#1408;&#1396;&#1377;&#1398;-&#1377;&#1402;&#1377;&#1408;&#1377;&#1407;-2023-202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-ԱՄՓՈՓ"/>
      <sheetName val="2-ԸՆԴԱՄԵՆԸ ԾԱԽՍԵՐ"/>
      <sheetName val="3-Ծախսերի բացվածք"/>
      <sheetName val="4-ԿԱՊ"/>
      <sheetName val="5-դատդեպ-փոստային"/>
      <sheetName val="6-դատդեպ-կապ"/>
      <sheetName val="7-էլ-էներգիա"/>
      <sheetName val="8-էլ-էներգիա-ջեռուցում"/>
      <sheetName val="9-գազով ջեռուցում"/>
      <sheetName val="10-գործուղում"/>
      <sheetName val="11-ավտոմեքենա"/>
      <sheetName val="12-վարչական սարքավորումներ"/>
      <sheetName val="13համազգեստ"/>
      <sheetName val="14տարածքներ"/>
      <sheetName val="15ընթացիկ նորոգում"/>
      <sheetName val="16վերապատրաստում"/>
      <sheetName val="17կառուցվածք"/>
      <sheetName val="18հաստիքացուցակ"/>
      <sheetName val="19հարկ-մաքս"/>
      <sheetName val="20ԱԳՆ"/>
      <sheetName val="21հարկադիր"/>
      <sheetName val="22դատավորներ"/>
      <sheetName val="23դատ.ծառ."/>
      <sheetName val="24դատ.կարգադրիչ"/>
      <sheetName val="25դատախազ"/>
      <sheetName val="26դատախազ-պետծառ"/>
      <sheetName val="27Հակակոռուպ.կոմ"/>
      <sheetName val="28ՀԿ-աշխատակազմ"/>
      <sheetName val="29Քննչական"/>
      <sheetName val="30ՔԿ-դեպարտամենտ"/>
      <sheetName val="31աշխատավարձի ֆոնդ"/>
    </sheetNames>
    <sheetDataSet>
      <sheetData sheetId="0">
        <row r="11">
          <cell r="G11">
            <v>425260.6</v>
          </cell>
          <cell r="H11">
            <v>417271.7</v>
          </cell>
        </row>
        <row r="14">
          <cell r="G14">
            <v>425260.6</v>
          </cell>
          <cell r="H14">
            <v>417271.7</v>
          </cell>
          <cell r="I14">
            <v>499568.98807168403</v>
          </cell>
          <cell r="J14">
            <v>506081.20290000003</v>
          </cell>
          <cell r="K14">
            <v>508854.79</v>
          </cell>
        </row>
      </sheetData>
      <sheetData sheetId="1">
        <row r="87">
          <cell r="G87">
            <v>26000</v>
          </cell>
        </row>
        <row r="88">
          <cell r="K88">
            <v>3000</v>
          </cell>
          <cell r="L88">
            <v>3000</v>
          </cell>
        </row>
      </sheetData>
      <sheetData sheetId="2">
        <row r="185">
          <cell r="I185">
            <v>200</v>
          </cell>
        </row>
        <row r="186">
          <cell r="I186">
            <v>11250</v>
          </cell>
        </row>
        <row r="187">
          <cell r="I187">
            <v>1020</v>
          </cell>
        </row>
        <row r="188">
          <cell r="I188">
            <v>700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C14"/>
  <sheetViews>
    <sheetView workbookViewId="0">
      <selection activeCell="B10" sqref="B10:C10"/>
    </sheetView>
  </sheetViews>
  <sheetFormatPr defaultRowHeight="14.25"/>
  <cols>
    <col min="1" max="1" width="4" style="12" customWidth="1"/>
    <col min="2" max="2" width="42.28515625" style="12" customWidth="1"/>
    <col min="3" max="3" width="73.85546875" style="12" customWidth="1"/>
    <col min="4" max="16384" width="9.140625" style="12"/>
  </cols>
  <sheetData>
    <row r="1" spans="2:3">
      <c r="B1" s="1" t="s">
        <v>0</v>
      </c>
    </row>
    <row r="2" spans="2:3" ht="9" customHeight="1" thickBot="1">
      <c r="B2" s="1"/>
    </row>
    <row r="3" spans="2:3" ht="15" thickBot="1">
      <c r="B3" s="48" t="s">
        <v>65</v>
      </c>
      <c r="C3" s="49" t="s">
        <v>32</v>
      </c>
    </row>
    <row r="4" spans="2:3">
      <c r="B4" s="50"/>
      <c r="C4" s="50"/>
    </row>
    <row r="5" spans="2:3">
      <c r="B5" s="1" t="s">
        <v>66</v>
      </c>
    </row>
    <row r="6" spans="2:3" ht="11.25" customHeight="1">
      <c r="B6" s="1"/>
    </row>
    <row r="7" spans="2:3" ht="26.25" customHeight="1">
      <c r="B7" s="108" t="s">
        <v>67</v>
      </c>
      <c r="C7" s="108"/>
    </row>
    <row r="8" spans="2:3" ht="39" customHeight="1">
      <c r="B8" s="109" t="s">
        <v>83</v>
      </c>
      <c r="C8" s="109"/>
    </row>
    <row r="9" spans="2:3" ht="26.25" customHeight="1">
      <c r="B9" s="108" t="s">
        <v>68</v>
      </c>
      <c r="C9" s="108"/>
    </row>
    <row r="10" spans="2:3" ht="44.25" customHeight="1">
      <c r="B10" s="109"/>
      <c r="C10" s="109"/>
    </row>
    <row r="11" spans="2:3" ht="26.25" customHeight="1">
      <c r="B11" s="108" t="s">
        <v>84</v>
      </c>
      <c r="C11" s="108"/>
    </row>
    <row r="12" spans="2:3" ht="44.25" customHeight="1">
      <c r="B12" s="109"/>
      <c r="C12" s="109"/>
    </row>
    <row r="13" spans="2:3" ht="26.25" customHeight="1">
      <c r="B13" s="108" t="s">
        <v>69</v>
      </c>
      <c r="C13" s="108"/>
    </row>
    <row r="14" spans="2:3" ht="45" customHeight="1">
      <c r="B14" s="109"/>
      <c r="C14" s="109"/>
    </row>
  </sheetData>
  <mergeCells count="8">
    <mergeCell ref="B13:C13"/>
    <mergeCell ref="B14:C14"/>
    <mergeCell ref="B7:C7"/>
    <mergeCell ref="B8:C8"/>
    <mergeCell ref="B9:C9"/>
    <mergeCell ref="B10:C10"/>
    <mergeCell ref="B11:C11"/>
    <mergeCell ref="B12:C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M32"/>
  <sheetViews>
    <sheetView topLeftCell="A4" zoomScale="90" zoomScaleNormal="90" workbookViewId="0">
      <selection activeCell="L12" sqref="L12:L17"/>
    </sheetView>
  </sheetViews>
  <sheetFormatPr defaultRowHeight="14.25"/>
  <cols>
    <col min="1" max="1" width="2.42578125" style="12" customWidth="1"/>
    <col min="2" max="2" width="9.140625" style="12" customWidth="1"/>
    <col min="3" max="3" width="17.42578125" style="12" customWidth="1"/>
    <col min="4" max="4" width="45" style="12" customWidth="1"/>
    <col min="5" max="5" width="16.42578125" style="12" customWidth="1"/>
    <col min="6" max="6" width="16.28515625" style="12" customWidth="1"/>
    <col min="7" max="7" width="16.7109375" style="12" customWidth="1"/>
    <col min="8" max="9" width="16.5703125" style="12" customWidth="1"/>
    <col min="10" max="10" width="17" style="12" customWidth="1"/>
    <col min="11" max="11" width="16.42578125" style="12" customWidth="1"/>
    <col min="12" max="12" width="17.7109375" style="12" customWidth="1"/>
    <col min="13" max="13" width="20.7109375" style="12" customWidth="1"/>
    <col min="14" max="14" width="12.5703125" style="12" bestFit="1" customWidth="1"/>
    <col min="15" max="15" width="10.7109375" style="12" bestFit="1" customWidth="1"/>
    <col min="16" max="17" width="11.7109375" style="12" bestFit="1" customWidth="1"/>
    <col min="18" max="19" width="9.140625" style="12"/>
    <col min="20" max="20" width="9.85546875" style="12" bestFit="1" customWidth="1"/>
    <col min="21" max="21" width="11.42578125" style="12" bestFit="1" customWidth="1"/>
    <col min="22" max="22" width="9.140625" style="12"/>
    <col min="23" max="23" width="8.7109375" style="12" bestFit="1" customWidth="1"/>
    <col min="24" max="16384" width="9.140625" style="12"/>
  </cols>
  <sheetData>
    <row r="1" spans="2:12" ht="11.25" customHeight="1"/>
    <row r="2" spans="2:12" ht="15" customHeight="1">
      <c r="B2" s="1" t="s">
        <v>49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>
      <c r="B3" s="1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24" customHeight="1">
      <c r="B4" s="122" t="s">
        <v>50</v>
      </c>
      <c r="C4" s="123"/>
      <c r="D4" s="3" t="s">
        <v>32</v>
      </c>
      <c r="F4" s="2"/>
      <c r="G4" s="2"/>
      <c r="H4" s="2"/>
      <c r="I4" s="2"/>
      <c r="J4" s="2"/>
      <c r="K4" s="2"/>
      <c r="L4" s="2"/>
    </row>
    <row r="5" spans="2:12">
      <c r="B5" s="2"/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>
      <c r="B6" s="1" t="s">
        <v>51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>
      <c r="B7" s="1"/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 ht="25.5">
      <c r="B8" s="124" t="s">
        <v>1</v>
      </c>
      <c r="C8" s="125"/>
      <c r="D8" s="128" t="s">
        <v>2</v>
      </c>
      <c r="E8" s="105" t="s">
        <v>92</v>
      </c>
      <c r="F8" s="105" t="s">
        <v>93</v>
      </c>
      <c r="G8" s="39" t="s">
        <v>94</v>
      </c>
      <c r="H8" s="39" t="s">
        <v>95</v>
      </c>
      <c r="I8" s="39" t="s">
        <v>96</v>
      </c>
      <c r="J8" s="105" t="s">
        <v>97</v>
      </c>
      <c r="K8" s="105" t="s">
        <v>90</v>
      </c>
      <c r="L8" s="105" t="s">
        <v>98</v>
      </c>
    </row>
    <row r="9" spans="2:12" ht="21.75" customHeight="1">
      <c r="B9" s="126"/>
      <c r="C9" s="127"/>
      <c r="D9" s="129"/>
      <c r="E9" s="77" t="s">
        <v>48</v>
      </c>
      <c r="F9" s="77" t="s">
        <v>48</v>
      </c>
      <c r="G9" s="41" t="s">
        <v>48</v>
      </c>
      <c r="H9" s="41" t="s">
        <v>48</v>
      </c>
      <c r="I9" s="41" t="s">
        <v>48</v>
      </c>
      <c r="J9" s="77" t="s">
        <v>48</v>
      </c>
      <c r="K9" s="77" t="s">
        <v>48</v>
      </c>
      <c r="L9" s="77" t="s">
        <v>48</v>
      </c>
    </row>
    <row r="10" spans="2:12">
      <c r="B10" s="34" t="s">
        <v>32</v>
      </c>
      <c r="C10" s="7"/>
      <c r="D10" s="8"/>
      <c r="E10" s="9">
        <v>0</v>
      </c>
      <c r="F10" s="9">
        <v>0</v>
      </c>
      <c r="G10" s="9">
        <v>0</v>
      </c>
      <c r="H10" s="9">
        <v>0</v>
      </c>
      <c r="I10" s="9">
        <v>0</v>
      </c>
      <c r="J10" s="9">
        <v>0</v>
      </c>
      <c r="K10" s="9">
        <v>0</v>
      </c>
      <c r="L10" s="9">
        <v>0</v>
      </c>
    </row>
    <row r="11" spans="2:12" ht="19.5" customHeight="1">
      <c r="B11" s="130" t="s">
        <v>9</v>
      </c>
      <c r="C11" s="131"/>
      <c r="D11" s="131"/>
      <c r="E11" s="131"/>
      <c r="F11" s="131"/>
      <c r="G11" s="131"/>
      <c r="H11" s="131"/>
      <c r="I11" s="131"/>
      <c r="J11" s="131"/>
      <c r="K11" s="131"/>
      <c r="L11" s="132"/>
    </row>
    <row r="12" spans="2:12" ht="18.75" customHeight="1">
      <c r="B12" s="116">
        <v>1051</v>
      </c>
      <c r="C12" s="133"/>
      <c r="D12" s="4" t="s">
        <v>3</v>
      </c>
      <c r="E12" s="119">
        <f>E20+E27</f>
        <v>425260.6</v>
      </c>
      <c r="F12" s="119">
        <f t="shared" ref="F12:K12" si="0">F20+F27</f>
        <v>417271.7</v>
      </c>
      <c r="G12" s="119">
        <f t="shared" si="0"/>
        <v>102752.10773361995</v>
      </c>
      <c r="H12" s="119">
        <f t="shared" si="0"/>
        <v>228484.38891853738</v>
      </c>
      <c r="I12" s="119">
        <f t="shared" si="0"/>
        <v>371122.4637933186</v>
      </c>
      <c r="J12" s="119">
        <f t="shared" si="0"/>
        <v>538738.98807168403</v>
      </c>
      <c r="K12" s="119">
        <f t="shared" si="0"/>
        <v>509081.20290000003</v>
      </c>
      <c r="L12" s="119">
        <f>L20+L27</f>
        <v>511854.79</v>
      </c>
    </row>
    <row r="13" spans="2:12" ht="28.5">
      <c r="B13" s="117"/>
      <c r="C13" s="134"/>
      <c r="D13" s="23" t="s">
        <v>33</v>
      </c>
      <c r="E13" s="120"/>
      <c r="F13" s="120"/>
      <c r="G13" s="120"/>
      <c r="H13" s="120"/>
      <c r="I13" s="120"/>
      <c r="J13" s="120"/>
      <c r="K13" s="120"/>
      <c r="L13" s="120"/>
    </row>
    <row r="14" spans="2:12" ht="16.5" customHeight="1">
      <c r="B14" s="117"/>
      <c r="C14" s="134"/>
      <c r="D14" s="4" t="s">
        <v>4</v>
      </c>
      <c r="E14" s="120"/>
      <c r="F14" s="120"/>
      <c r="G14" s="120"/>
      <c r="H14" s="120"/>
      <c r="I14" s="120"/>
      <c r="J14" s="120"/>
      <c r="K14" s="120"/>
      <c r="L14" s="120"/>
    </row>
    <row r="15" spans="2:12" ht="42.75">
      <c r="B15" s="117"/>
      <c r="C15" s="134"/>
      <c r="D15" s="24" t="s">
        <v>34</v>
      </c>
      <c r="E15" s="120"/>
      <c r="F15" s="120"/>
      <c r="G15" s="120"/>
      <c r="H15" s="120"/>
      <c r="I15" s="120"/>
      <c r="J15" s="120"/>
      <c r="K15" s="120"/>
      <c r="L15" s="120"/>
    </row>
    <row r="16" spans="2:12" ht="18.75" customHeight="1">
      <c r="B16" s="117"/>
      <c r="C16" s="134"/>
      <c r="D16" s="4" t="s">
        <v>5</v>
      </c>
      <c r="E16" s="120"/>
      <c r="F16" s="120"/>
      <c r="G16" s="120"/>
      <c r="H16" s="120"/>
      <c r="I16" s="120"/>
      <c r="J16" s="120"/>
      <c r="K16" s="120"/>
      <c r="L16" s="120"/>
    </row>
    <row r="17" spans="2:13" ht="57">
      <c r="B17" s="118"/>
      <c r="C17" s="135"/>
      <c r="D17" s="32" t="s">
        <v>35</v>
      </c>
      <c r="E17" s="120"/>
      <c r="F17" s="120"/>
      <c r="G17" s="120"/>
      <c r="H17" s="120"/>
      <c r="I17" s="120"/>
      <c r="J17" s="120"/>
      <c r="K17" s="120"/>
      <c r="L17" s="120"/>
    </row>
    <row r="18" spans="2:13" ht="15" customHeight="1">
      <c r="B18" s="136" t="s">
        <v>11</v>
      </c>
      <c r="C18" s="137"/>
      <c r="D18" s="111"/>
      <c r="E18" s="111"/>
      <c r="F18" s="111"/>
      <c r="G18" s="111"/>
      <c r="H18" s="111"/>
      <c r="I18" s="111"/>
      <c r="J18" s="111"/>
      <c r="K18" s="111"/>
      <c r="L18" s="112"/>
    </row>
    <row r="19" spans="2:13" ht="16.5" customHeight="1">
      <c r="B19" s="110"/>
      <c r="C19" s="111"/>
      <c r="D19" s="111" t="s">
        <v>10</v>
      </c>
      <c r="E19" s="111"/>
      <c r="F19" s="111"/>
      <c r="G19" s="111"/>
      <c r="H19" s="111"/>
      <c r="I19" s="111"/>
      <c r="J19" s="111"/>
      <c r="K19" s="111"/>
      <c r="L19" s="112"/>
    </row>
    <row r="20" spans="2:13">
      <c r="B20" s="113"/>
      <c r="C20" s="116">
        <v>11001</v>
      </c>
      <c r="D20" s="4" t="s">
        <v>6</v>
      </c>
      <c r="E20" s="119">
        <f>'[1]1-ԱՄՓՈՓ'!$G$11</f>
        <v>425260.6</v>
      </c>
      <c r="F20" s="119">
        <f>'[1]1-ԱՄՓՈՓ'!$H$11</f>
        <v>417271.7</v>
      </c>
      <c r="G20" s="119">
        <f>'Հավելված3 Մաս 4'!F32</f>
        <v>94918.107733619952</v>
      </c>
      <c r="H20" s="119">
        <f>'Հավելված3 Մաս 4'!G32</f>
        <v>212816.38891853738</v>
      </c>
      <c r="I20" s="119">
        <f>'Հավելված3 Մաս 4'!H32</f>
        <v>343703.4637933186</v>
      </c>
      <c r="J20" s="119">
        <f>'Հավելված3 Մաս 4'!I32</f>
        <v>499568.98807168403</v>
      </c>
      <c r="K20" s="119">
        <f>'Հավելված3 Մաս 4'!J32</f>
        <v>506081.20290000003</v>
      </c>
      <c r="L20" s="119">
        <f>'Հավելված3 Մաս 4'!K32</f>
        <v>508854.79</v>
      </c>
    </row>
    <row r="21" spans="2:13" ht="42.75">
      <c r="B21" s="114"/>
      <c r="C21" s="117"/>
      <c r="D21" s="24" t="s">
        <v>36</v>
      </c>
      <c r="E21" s="120"/>
      <c r="F21" s="120"/>
      <c r="G21" s="120"/>
      <c r="H21" s="120"/>
      <c r="I21" s="120"/>
      <c r="J21" s="120"/>
      <c r="K21" s="120"/>
      <c r="L21" s="120"/>
    </row>
    <row r="22" spans="2:13" ht="17.25" customHeight="1">
      <c r="B22" s="114"/>
      <c r="C22" s="117"/>
      <c r="D22" s="4" t="s">
        <v>7</v>
      </c>
      <c r="E22" s="120"/>
      <c r="F22" s="120"/>
      <c r="G22" s="120"/>
      <c r="H22" s="120"/>
      <c r="I22" s="120"/>
      <c r="J22" s="120"/>
      <c r="K22" s="120"/>
      <c r="L22" s="120"/>
    </row>
    <row r="23" spans="2:13" ht="99.75">
      <c r="B23" s="114"/>
      <c r="C23" s="117"/>
      <c r="D23" s="24" t="s">
        <v>30</v>
      </c>
      <c r="E23" s="120"/>
      <c r="F23" s="120"/>
      <c r="G23" s="120"/>
      <c r="H23" s="120"/>
      <c r="I23" s="120"/>
      <c r="J23" s="120"/>
      <c r="K23" s="120"/>
      <c r="L23" s="120"/>
      <c r="M23" s="80"/>
    </row>
    <row r="24" spans="2:13" ht="18.75" customHeight="1">
      <c r="B24" s="114"/>
      <c r="C24" s="117"/>
      <c r="D24" s="4" t="s">
        <v>8</v>
      </c>
      <c r="E24" s="120"/>
      <c r="F24" s="120"/>
      <c r="G24" s="120"/>
      <c r="H24" s="120"/>
      <c r="I24" s="120"/>
      <c r="J24" s="120"/>
      <c r="K24" s="120"/>
      <c r="L24" s="120"/>
      <c r="M24" s="80"/>
    </row>
    <row r="25" spans="2:13">
      <c r="B25" s="115"/>
      <c r="C25" s="118"/>
      <c r="D25" s="23" t="s">
        <v>29</v>
      </c>
      <c r="E25" s="121"/>
      <c r="F25" s="121"/>
      <c r="G25" s="121"/>
      <c r="H25" s="121"/>
      <c r="I25" s="121"/>
      <c r="J25" s="121"/>
      <c r="K25" s="121"/>
      <c r="L25" s="121"/>
      <c r="M25" s="80"/>
    </row>
    <row r="26" spans="2:13" ht="16.5" customHeight="1">
      <c r="B26" s="110"/>
      <c r="C26" s="111"/>
      <c r="D26" s="111"/>
      <c r="E26" s="111"/>
      <c r="F26" s="111"/>
      <c r="G26" s="111"/>
      <c r="H26" s="111"/>
      <c r="I26" s="111"/>
      <c r="J26" s="111"/>
      <c r="K26" s="111"/>
      <c r="L26" s="112"/>
    </row>
    <row r="27" spans="2:13">
      <c r="B27" s="113"/>
      <c r="C27" s="116">
        <v>31001</v>
      </c>
      <c r="D27" s="4" t="s">
        <v>6</v>
      </c>
      <c r="E27" s="119"/>
      <c r="F27" s="119"/>
      <c r="G27" s="119">
        <f>'Հավելված3 Մաս 4'!F49</f>
        <v>7834</v>
      </c>
      <c r="H27" s="119">
        <f>'Հավելված3 Մաս 4'!G49</f>
        <v>15668</v>
      </c>
      <c r="I27" s="119">
        <f>'Հավելված3 Մաս 4'!H49</f>
        <v>27419</v>
      </c>
      <c r="J27" s="119">
        <f>'Հավելված3 Մաս 4'!I49</f>
        <v>39170</v>
      </c>
      <c r="K27" s="119">
        <f>'Հավելված3 Մաս 4'!J49</f>
        <v>3000</v>
      </c>
      <c r="L27" s="119">
        <f>'Հավելված3 Մաս 4'!K49</f>
        <v>3000</v>
      </c>
    </row>
    <row r="28" spans="2:13" ht="28.5">
      <c r="B28" s="114"/>
      <c r="C28" s="117"/>
      <c r="D28" s="24" t="s">
        <v>38</v>
      </c>
      <c r="E28" s="120"/>
      <c r="F28" s="120"/>
      <c r="G28" s="120"/>
      <c r="H28" s="120"/>
      <c r="I28" s="120"/>
      <c r="J28" s="120"/>
      <c r="K28" s="120"/>
      <c r="L28" s="120"/>
    </row>
    <row r="29" spans="2:13" ht="17.25" customHeight="1">
      <c r="B29" s="114"/>
      <c r="C29" s="117"/>
      <c r="D29" s="4" t="s">
        <v>7</v>
      </c>
      <c r="E29" s="120"/>
      <c r="F29" s="120"/>
      <c r="G29" s="120"/>
      <c r="H29" s="120"/>
      <c r="I29" s="120"/>
      <c r="J29" s="120"/>
      <c r="K29" s="120"/>
      <c r="L29" s="120"/>
    </row>
    <row r="30" spans="2:13" ht="57">
      <c r="B30" s="114"/>
      <c r="C30" s="117"/>
      <c r="D30" s="24" t="s">
        <v>39</v>
      </c>
      <c r="E30" s="120"/>
      <c r="F30" s="120"/>
      <c r="G30" s="120"/>
      <c r="H30" s="120"/>
      <c r="I30" s="120"/>
      <c r="J30" s="120"/>
      <c r="K30" s="120"/>
      <c r="L30" s="120"/>
      <c r="M30" s="80"/>
    </row>
    <row r="31" spans="2:13" ht="18.75" customHeight="1">
      <c r="B31" s="114"/>
      <c r="C31" s="117"/>
      <c r="D31" s="4" t="s">
        <v>8</v>
      </c>
      <c r="E31" s="120"/>
      <c r="F31" s="120"/>
      <c r="G31" s="120"/>
      <c r="H31" s="120"/>
      <c r="I31" s="120"/>
      <c r="J31" s="120"/>
      <c r="K31" s="120"/>
      <c r="L31" s="120"/>
      <c r="M31" s="80"/>
    </row>
    <row r="32" spans="2:13" ht="42.75">
      <c r="B32" s="115"/>
      <c r="C32" s="118"/>
      <c r="D32" s="23" t="s">
        <v>37</v>
      </c>
      <c r="E32" s="121"/>
      <c r="F32" s="121"/>
      <c r="G32" s="121"/>
      <c r="H32" s="121"/>
      <c r="I32" s="121"/>
      <c r="J32" s="121"/>
      <c r="K32" s="121"/>
      <c r="L32" s="121"/>
      <c r="M32" s="80"/>
    </row>
  </sheetData>
  <mergeCells count="41">
    <mergeCell ref="B18:C18"/>
    <mergeCell ref="D18:L18"/>
    <mergeCell ref="B19:C19"/>
    <mergeCell ref="D19:L19"/>
    <mergeCell ref="K20:K25"/>
    <mergeCell ref="L20:L25"/>
    <mergeCell ref="B20:B25"/>
    <mergeCell ref="C20:C25"/>
    <mergeCell ref="E20:E25"/>
    <mergeCell ref="F20:F25"/>
    <mergeCell ref="G20:G25"/>
    <mergeCell ref="H20:H25"/>
    <mergeCell ref="I20:I25"/>
    <mergeCell ref="J20:J25"/>
    <mergeCell ref="B4:C4"/>
    <mergeCell ref="B8:C9"/>
    <mergeCell ref="E12:E17"/>
    <mergeCell ref="F12:F17"/>
    <mergeCell ref="G12:G17"/>
    <mergeCell ref="D8:D9"/>
    <mergeCell ref="B11:C11"/>
    <mergeCell ref="D11:L11"/>
    <mergeCell ref="B12:B17"/>
    <mergeCell ref="C12:C17"/>
    <mergeCell ref="H12:H17"/>
    <mergeCell ref="I12:I17"/>
    <mergeCell ref="J12:J17"/>
    <mergeCell ref="K12:K17"/>
    <mergeCell ref="L12:L17"/>
    <mergeCell ref="B26:C26"/>
    <mergeCell ref="D26:L26"/>
    <mergeCell ref="B27:B32"/>
    <mergeCell ref="C27:C32"/>
    <mergeCell ref="E27:E32"/>
    <mergeCell ref="F27:F32"/>
    <mergeCell ref="G27:G32"/>
    <mergeCell ref="H27:H32"/>
    <mergeCell ref="I27:I32"/>
    <mergeCell ref="J27:J32"/>
    <mergeCell ref="K27:K32"/>
    <mergeCell ref="L27:L32"/>
  </mergeCells>
  <pageMargins left="0" right="0" top="0" bottom="0" header="0" footer="0"/>
  <pageSetup paperSize="9" scale="69" fitToHeight="0" orientation="landscape" verticalDpi="1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I20"/>
  <sheetViews>
    <sheetView topLeftCell="A4" zoomScaleNormal="100" workbookViewId="0">
      <selection activeCell="F15" sqref="F15"/>
    </sheetView>
  </sheetViews>
  <sheetFormatPr defaultRowHeight="14.25"/>
  <cols>
    <col min="1" max="1" width="4" style="12" customWidth="1"/>
    <col min="2" max="2" width="24.85546875" style="12" customWidth="1"/>
    <col min="3" max="3" width="31.5703125" style="12" customWidth="1"/>
    <col min="4" max="5" width="23.7109375" style="12" customWidth="1"/>
    <col min="6" max="6" width="18.5703125" style="12" customWidth="1"/>
    <col min="7" max="7" width="19.42578125" style="12" customWidth="1"/>
    <col min="8" max="8" width="11.140625" style="12" customWidth="1"/>
    <col min="9" max="9" width="16.5703125" style="12" customWidth="1"/>
    <col min="10" max="16384" width="9.140625" style="12"/>
  </cols>
  <sheetData>
    <row r="1" spans="2:9" ht="15">
      <c r="B1" s="81"/>
    </row>
    <row r="3" spans="2:9">
      <c r="B3" s="82"/>
    </row>
    <row r="4" spans="2:9">
      <c r="B4" s="1" t="s">
        <v>49</v>
      </c>
    </row>
    <row r="6" spans="2:9" ht="32.25" customHeight="1">
      <c r="B6" s="10" t="s">
        <v>52</v>
      </c>
      <c r="C6" s="3">
        <v>106010</v>
      </c>
    </row>
    <row r="7" spans="2:9" ht="25.5">
      <c r="B7" s="10" t="s">
        <v>50</v>
      </c>
      <c r="C7" s="3" t="s">
        <v>32</v>
      </c>
    </row>
    <row r="9" spans="2:9">
      <c r="B9" s="1" t="s">
        <v>53</v>
      </c>
    </row>
    <row r="10" spans="2:9">
      <c r="B10" s="1"/>
    </row>
    <row r="11" spans="2:9" ht="15" customHeight="1">
      <c r="B11" s="76" t="s">
        <v>54</v>
      </c>
      <c r="C11" s="76" t="s">
        <v>55</v>
      </c>
      <c r="D11" s="122" t="s">
        <v>56</v>
      </c>
      <c r="E11" s="139"/>
      <c r="F11" s="139"/>
      <c r="G11" s="139"/>
      <c r="H11" s="123"/>
      <c r="I11" s="128" t="s">
        <v>57</v>
      </c>
    </row>
    <row r="12" spans="2:9">
      <c r="B12" s="78"/>
      <c r="C12" s="78"/>
      <c r="D12" s="76" t="s">
        <v>58</v>
      </c>
      <c r="E12" s="74" t="s">
        <v>59</v>
      </c>
      <c r="F12" s="75"/>
      <c r="G12" s="74" t="s">
        <v>60</v>
      </c>
      <c r="H12" s="75"/>
      <c r="I12" s="138"/>
    </row>
    <row r="13" spans="2:9" ht="45.75" customHeight="1">
      <c r="B13" s="77"/>
      <c r="C13" s="77"/>
      <c r="D13" s="77"/>
      <c r="E13" s="38" t="s">
        <v>61</v>
      </c>
      <c r="F13" s="38" t="s">
        <v>62</v>
      </c>
      <c r="G13" s="38" t="s">
        <v>61</v>
      </c>
      <c r="H13" s="38" t="s">
        <v>62</v>
      </c>
      <c r="I13" s="129"/>
    </row>
    <row r="14" spans="2:9">
      <c r="B14" s="45"/>
      <c r="C14" s="45">
        <v>1051</v>
      </c>
      <c r="D14" s="11"/>
      <c r="E14" s="11"/>
      <c r="F14" s="11"/>
      <c r="G14" s="11"/>
      <c r="H14" s="11"/>
      <c r="I14" s="11"/>
    </row>
    <row r="15" spans="2:9" ht="130.5" customHeight="1" thickBot="1">
      <c r="B15" s="46" t="s">
        <v>70</v>
      </c>
      <c r="C15" s="46" t="s">
        <v>33</v>
      </c>
      <c r="D15" s="88" t="s">
        <v>86</v>
      </c>
      <c r="E15" s="104" t="s">
        <v>89</v>
      </c>
      <c r="F15" s="103">
        <v>2020</v>
      </c>
      <c r="G15" s="89">
        <v>130</v>
      </c>
      <c r="H15" s="103">
        <v>2025</v>
      </c>
      <c r="I15" s="140" t="s">
        <v>85</v>
      </c>
    </row>
    <row r="16" spans="2:9" ht="69" thickBot="1">
      <c r="B16" s="47"/>
      <c r="C16" s="47"/>
      <c r="D16" s="88" t="s">
        <v>87</v>
      </c>
      <c r="E16" s="104">
        <v>1572</v>
      </c>
      <c r="F16" s="103">
        <v>2020</v>
      </c>
      <c r="G16" s="89">
        <v>1700</v>
      </c>
      <c r="H16" s="103">
        <v>2025</v>
      </c>
      <c r="I16" s="141"/>
    </row>
    <row r="17" spans="2:9" ht="55.5" thickBot="1">
      <c r="B17" s="45"/>
      <c r="C17" s="45"/>
      <c r="D17" s="88" t="s">
        <v>88</v>
      </c>
      <c r="E17" s="104">
        <v>31.4</v>
      </c>
      <c r="F17" s="103">
        <v>2020</v>
      </c>
      <c r="G17" s="89">
        <v>35</v>
      </c>
      <c r="H17" s="103">
        <v>2025</v>
      </c>
      <c r="I17" s="142"/>
    </row>
    <row r="18" spans="2:9">
      <c r="B18" s="46"/>
      <c r="C18" s="46"/>
      <c r="D18" s="11"/>
      <c r="E18" s="11"/>
      <c r="F18" s="11"/>
      <c r="G18" s="11"/>
      <c r="H18" s="11"/>
      <c r="I18" s="11"/>
    </row>
    <row r="19" spans="2:9">
      <c r="B19" s="47"/>
      <c r="C19" s="47"/>
      <c r="D19" s="11" t="s">
        <v>63</v>
      </c>
      <c r="E19" s="11" t="s">
        <v>63</v>
      </c>
      <c r="F19" s="11"/>
      <c r="G19" s="11" t="s">
        <v>63</v>
      </c>
      <c r="H19" s="11" t="s">
        <v>63</v>
      </c>
      <c r="I19" s="11"/>
    </row>
    <row r="20" spans="2:9">
      <c r="B20" s="3" t="s">
        <v>63</v>
      </c>
      <c r="C20" s="3" t="s">
        <v>64</v>
      </c>
      <c r="D20" s="11" t="s">
        <v>63</v>
      </c>
      <c r="E20" s="11" t="s">
        <v>63</v>
      </c>
      <c r="F20" s="11"/>
      <c r="G20" s="11" t="s">
        <v>63</v>
      </c>
      <c r="H20" s="11" t="s">
        <v>63</v>
      </c>
      <c r="I20" s="11"/>
    </row>
  </sheetData>
  <mergeCells count="3">
    <mergeCell ref="I11:I13"/>
    <mergeCell ref="D11:H11"/>
    <mergeCell ref="I15:I17"/>
  </mergeCells>
  <pageMargins left="0" right="0" top="0" bottom="0" header="0" footer="0"/>
  <pageSetup paperSize="9" orientation="landscape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2:L49"/>
  <sheetViews>
    <sheetView topLeftCell="C13" workbookViewId="0">
      <selection activeCell="J32" sqref="J32"/>
    </sheetView>
  </sheetViews>
  <sheetFormatPr defaultRowHeight="14.25"/>
  <cols>
    <col min="1" max="1" width="5.140625" style="12" customWidth="1"/>
    <col min="2" max="2" width="42.42578125" style="12" customWidth="1"/>
    <col min="3" max="3" width="62.140625" style="12" customWidth="1"/>
    <col min="4" max="4" width="14.140625" style="12" customWidth="1"/>
    <col min="5" max="5" width="14.28515625" style="12" customWidth="1"/>
    <col min="6" max="6" width="14.5703125" style="12" customWidth="1"/>
    <col min="7" max="7" width="13" style="12" customWidth="1"/>
    <col min="8" max="8" width="13.28515625" style="12" customWidth="1"/>
    <col min="9" max="9" width="14.140625" style="12" customWidth="1"/>
    <col min="10" max="11" width="14" style="12" customWidth="1"/>
    <col min="12" max="12" width="14.42578125" style="12" customWidth="1"/>
    <col min="13" max="16384" width="9.140625" style="12"/>
  </cols>
  <sheetData>
    <row r="2" spans="2:12">
      <c r="B2" s="1" t="s">
        <v>0</v>
      </c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>
      <c r="B3" s="13"/>
      <c r="C3" s="2"/>
      <c r="D3" s="2"/>
      <c r="E3" s="2"/>
      <c r="F3" s="2"/>
      <c r="G3" s="2"/>
      <c r="H3" s="2"/>
      <c r="I3" s="2"/>
      <c r="J3" s="2"/>
      <c r="K3" s="2"/>
      <c r="L3" s="2"/>
    </row>
    <row r="4" spans="2:12" ht="26.25" thickBot="1">
      <c r="B4" s="10" t="s">
        <v>21</v>
      </c>
      <c r="C4" s="30">
        <v>106010</v>
      </c>
      <c r="D4" s="2"/>
      <c r="E4" s="2"/>
      <c r="F4" s="2"/>
      <c r="G4" s="2"/>
      <c r="H4" s="2"/>
      <c r="I4" s="2"/>
      <c r="J4" s="2"/>
      <c r="K4" s="2"/>
      <c r="L4" s="2"/>
    </row>
    <row r="5" spans="2:12" ht="16.5" customHeight="1" thickBot="1">
      <c r="B5" s="73" t="s">
        <v>22</v>
      </c>
      <c r="C5" s="83" t="s">
        <v>32</v>
      </c>
      <c r="D5" s="84"/>
      <c r="E5" s="27"/>
      <c r="F5" s="2"/>
      <c r="G5" s="2"/>
      <c r="H5" s="2"/>
      <c r="I5" s="2"/>
      <c r="J5" s="2"/>
      <c r="K5" s="2"/>
      <c r="L5" s="2"/>
    </row>
    <row r="6" spans="2:12">
      <c r="B6" s="2"/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>
      <c r="B7" s="1" t="s">
        <v>23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2:12">
      <c r="B8" s="2"/>
      <c r="C8" s="2"/>
      <c r="D8" s="2"/>
      <c r="E8" s="2"/>
      <c r="F8" s="2"/>
      <c r="G8" s="2"/>
      <c r="H8" s="2"/>
      <c r="I8" s="2"/>
      <c r="J8" s="2"/>
      <c r="K8" s="2"/>
      <c r="L8" s="2"/>
    </row>
    <row r="9" spans="2:12">
      <c r="B9" s="14" t="s">
        <v>24</v>
      </c>
      <c r="C9" s="14" t="s">
        <v>25</v>
      </c>
      <c r="D9" s="2"/>
      <c r="E9" s="2"/>
      <c r="F9" s="2"/>
      <c r="G9" s="2"/>
      <c r="H9" s="2"/>
      <c r="I9" s="2"/>
      <c r="J9" s="2"/>
      <c r="K9" s="2"/>
      <c r="L9" s="2"/>
    </row>
    <row r="10" spans="2:12">
      <c r="B10" s="3">
        <v>1051</v>
      </c>
      <c r="C10" s="3" t="s">
        <v>33</v>
      </c>
      <c r="D10" s="2"/>
      <c r="E10" s="2"/>
      <c r="F10" s="2"/>
      <c r="G10" s="2"/>
      <c r="H10" s="2"/>
      <c r="I10" s="2"/>
      <c r="J10" s="2"/>
      <c r="K10" s="2"/>
      <c r="L10" s="2"/>
    </row>
    <row r="11" spans="2:12">
      <c r="B11" s="15"/>
      <c r="C11" s="2"/>
      <c r="D11" s="2"/>
      <c r="E11" s="2"/>
      <c r="F11" s="2"/>
      <c r="G11" s="2"/>
      <c r="H11" s="2"/>
      <c r="I11" s="2"/>
      <c r="J11" s="2"/>
      <c r="K11" s="2"/>
      <c r="L11" s="2"/>
    </row>
    <row r="12" spans="2:12">
      <c r="B12" s="16" t="s">
        <v>26</v>
      </c>
      <c r="C12" s="2"/>
      <c r="D12" s="2"/>
      <c r="E12" s="2"/>
      <c r="F12" s="2"/>
      <c r="G12" s="2"/>
      <c r="H12" s="2"/>
      <c r="I12" s="2"/>
      <c r="J12" s="2"/>
      <c r="K12" s="2"/>
      <c r="L12" s="2"/>
    </row>
    <row r="13" spans="2:12">
      <c r="B13" s="15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2:12">
      <c r="B14" s="10" t="s">
        <v>12</v>
      </c>
      <c r="C14" s="22" t="s">
        <v>28</v>
      </c>
      <c r="F14" s="2"/>
      <c r="G14" s="2"/>
      <c r="H14" s="2"/>
      <c r="I14" s="2"/>
      <c r="J14" s="2"/>
      <c r="K14" s="2"/>
      <c r="L14" s="2"/>
    </row>
    <row r="15" spans="2:12" ht="25.5">
      <c r="B15" s="10" t="s">
        <v>13</v>
      </c>
      <c r="C15" s="30">
        <v>106010</v>
      </c>
      <c r="D15" s="2"/>
      <c r="E15" s="2"/>
      <c r="F15" s="2"/>
      <c r="G15" s="2"/>
      <c r="H15" s="2"/>
      <c r="I15" s="2"/>
      <c r="J15" s="2"/>
      <c r="K15" s="2"/>
      <c r="L15" s="2"/>
    </row>
    <row r="16" spans="2:12">
      <c r="B16" s="10" t="s">
        <v>14</v>
      </c>
      <c r="C16" s="3" t="s">
        <v>32</v>
      </c>
      <c r="D16" s="2"/>
      <c r="E16" s="2"/>
      <c r="F16" s="2"/>
      <c r="G16" s="2"/>
      <c r="H16" s="2"/>
      <c r="I16" s="2"/>
      <c r="J16" s="2"/>
      <c r="K16" s="2"/>
      <c r="L16" s="2"/>
    </row>
    <row r="17" spans="2:12">
      <c r="B17" s="10" t="s">
        <v>15</v>
      </c>
      <c r="C17" s="3">
        <v>1051</v>
      </c>
      <c r="D17" s="146" t="s">
        <v>47</v>
      </c>
      <c r="E17" s="147"/>
      <c r="F17" s="147"/>
      <c r="G17" s="147"/>
      <c r="H17" s="147"/>
      <c r="I17" s="147"/>
      <c r="J17" s="147"/>
      <c r="K17" s="147"/>
      <c r="L17" s="148"/>
    </row>
    <row r="18" spans="2:12" ht="15" customHeight="1">
      <c r="B18" s="10" t="s">
        <v>16</v>
      </c>
      <c r="C18" s="3">
        <v>11001</v>
      </c>
      <c r="D18" s="105" t="s">
        <v>99</v>
      </c>
      <c r="E18" s="91" t="s">
        <v>93</v>
      </c>
      <c r="F18" s="92" t="s">
        <v>94</v>
      </c>
      <c r="G18" s="92" t="s">
        <v>95</v>
      </c>
      <c r="H18" s="92" t="s">
        <v>96</v>
      </c>
      <c r="I18" s="91" t="s">
        <v>97</v>
      </c>
      <c r="J18" s="91" t="s">
        <v>91</v>
      </c>
      <c r="K18" s="91" t="s">
        <v>100</v>
      </c>
      <c r="L18" s="42"/>
    </row>
    <row r="19" spans="2:12" ht="25.5">
      <c r="B19" s="17" t="s">
        <v>6</v>
      </c>
      <c r="C19" s="5" t="s">
        <v>36</v>
      </c>
      <c r="D19" s="78"/>
      <c r="E19" s="93"/>
      <c r="F19" s="94"/>
      <c r="G19" s="94"/>
      <c r="H19" s="94"/>
      <c r="I19" s="93"/>
      <c r="J19" s="93"/>
      <c r="K19" s="93"/>
      <c r="L19" s="43"/>
    </row>
    <row r="20" spans="2:12" ht="63.75">
      <c r="B20" s="17" t="s">
        <v>17</v>
      </c>
      <c r="C20" s="21" t="s">
        <v>30</v>
      </c>
      <c r="D20" s="78"/>
      <c r="E20" s="93"/>
      <c r="F20" s="94"/>
      <c r="G20" s="94"/>
      <c r="H20" s="94"/>
      <c r="I20" s="93"/>
      <c r="J20" s="93"/>
      <c r="K20" s="93"/>
      <c r="L20" s="43"/>
    </row>
    <row r="21" spans="2:12">
      <c r="B21" s="17" t="s">
        <v>8</v>
      </c>
      <c r="C21" s="6" t="s">
        <v>29</v>
      </c>
      <c r="D21" s="78"/>
      <c r="E21" s="93"/>
      <c r="F21" s="94"/>
      <c r="G21" s="94"/>
      <c r="H21" s="94"/>
      <c r="I21" s="93"/>
      <c r="J21" s="93"/>
      <c r="K21" s="93"/>
      <c r="L21" s="43"/>
    </row>
    <row r="22" spans="2:12">
      <c r="B22" s="3" t="s">
        <v>18</v>
      </c>
      <c r="C22" s="3" t="s">
        <v>32</v>
      </c>
      <c r="D22" s="78"/>
      <c r="E22" s="93"/>
      <c r="F22" s="94"/>
      <c r="G22" s="94"/>
      <c r="H22" s="94"/>
      <c r="I22" s="93"/>
      <c r="J22" s="93"/>
      <c r="K22" s="93"/>
      <c r="L22" s="43"/>
    </row>
    <row r="23" spans="2:12">
      <c r="B23" s="73"/>
      <c r="C23" s="72" t="s">
        <v>20</v>
      </c>
      <c r="D23" s="77"/>
      <c r="E23" s="95"/>
      <c r="F23" s="96"/>
      <c r="G23" s="96"/>
      <c r="H23" s="96"/>
      <c r="I23" s="95"/>
      <c r="J23" s="95"/>
      <c r="K23" s="95"/>
      <c r="L23" s="44"/>
    </row>
    <row r="24" spans="2:12">
      <c r="B24" s="143" t="s">
        <v>27</v>
      </c>
      <c r="C24" s="31" t="s">
        <v>72</v>
      </c>
      <c r="D24" s="85">
        <v>46</v>
      </c>
      <c r="E24" s="85">
        <v>46</v>
      </c>
      <c r="F24" s="85">
        <v>46</v>
      </c>
      <c r="G24" s="85">
        <v>46</v>
      </c>
      <c r="H24" s="85">
        <v>46</v>
      </c>
      <c r="I24" s="85">
        <v>46</v>
      </c>
      <c r="J24" s="85">
        <v>46</v>
      </c>
      <c r="K24" s="85">
        <v>46</v>
      </c>
      <c r="L24" s="18"/>
    </row>
    <row r="25" spans="2:12">
      <c r="B25" s="144"/>
      <c r="C25" s="31" t="s">
        <v>71</v>
      </c>
      <c r="D25" s="85">
        <v>2</v>
      </c>
      <c r="E25" s="85">
        <v>2</v>
      </c>
      <c r="F25" s="85">
        <v>2</v>
      </c>
      <c r="G25" s="85">
        <v>2</v>
      </c>
      <c r="H25" s="85">
        <v>2</v>
      </c>
      <c r="I25" s="85">
        <v>2</v>
      </c>
      <c r="J25" s="85">
        <v>2</v>
      </c>
      <c r="K25" s="85">
        <v>2</v>
      </c>
      <c r="L25" s="18"/>
    </row>
    <row r="26" spans="2:12" ht="25.5">
      <c r="B26" s="144"/>
      <c r="C26" s="31" t="s">
        <v>73</v>
      </c>
      <c r="D26" s="85">
        <v>5</v>
      </c>
      <c r="E26" s="85">
        <v>5</v>
      </c>
      <c r="F26" s="85">
        <v>5</v>
      </c>
      <c r="G26" s="85">
        <v>5</v>
      </c>
      <c r="H26" s="85">
        <v>5</v>
      </c>
      <c r="I26" s="85">
        <v>5</v>
      </c>
      <c r="J26" s="85">
        <v>5</v>
      </c>
      <c r="K26" s="85">
        <v>5</v>
      </c>
      <c r="L26" s="18"/>
    </row>
    <row r="27" spans="2:12">
      <c r="B27" s="144"/>
      <c r="C27" s="31" t="s">
        <v>74</v>
      </c>
      <c r="D27" s="85">
        <v>3</v>
      </c>
      <c r="E27" s="85">
        <v>3</v>
      </c>
      <c r="F27" s="85">
        <v>3</v>
      </c>
      <c r="G27" s="85">
        <v>3</v>
      </c>
      <c r="H27" s="85">
        <v>3</v>
      </c>
      <c r="I27" s="85">
        <v>3</v>
      </c>
      <c r="J27" s="85">
        <v>3</v>
      </c>
      <c r="K27" s="85">
        <v>3</v>
      </c>
      <c r="L27" s="18"/>
    </row>
    <row r="28" spans="2:12" ht="25.5">
      <c r="B28" s="145"/>
      <c r="C28" s="31" t="s">
        <v>31</v>
      </c>
      <c r="D28" s="25">
        <v>2</v>
      </c>
      <c r="E28" s="25">
        <v>0</v>
      </c>
      <c r="F28" s="25">
        <v>0</v>
      </c>
      <c r="G28" s="25">
        <v>0</v>
      </c>
      <c r="H28" s="25">
        <v>0</v>
      </c>
      <c r="I28" s="25">
        <v>0</v>
      </c>
      <c r="J28" s="25">
        <v>0</v>
      </c>
      <c r="K28" s="25">
        <v>0</v>
      </c>
      <c r="L28" s="18"/>
    </row>
    <row r="29" spans="2:12">
      <c r="B29" s="28"/>
      <c r="C29" s="33"/>
      <c r="D29" s="85"/>
      <c r="E29" s="25"/>
      <c r="F29" s="25"/>
      <c r="G29" s="25"/>
      <c r="H29" s="25"/>
      <c r="I29" s="25"/>
      <c r="J29" s="25"/>
      <c r="K29" s="25"/>
      <c r="L29" s="18"/>
    </row>
    <row r="30" spans="2:12">
      <c r="B30" s="28"/>
      <c r="C30" s="33"/>
      <c r="D30" s="85"/>
      <c r="E30" s="25"/>
      <c r="F30" s="25"/>
      <c r="G30" s="25"/>
      <c r="H30" s="25"/>
      <c r="I30" s="25"/>
      <c r="J30" s="25"/>
      <c r="K30" s="25"/>
      <c r="L30" s="18"/>
    </row>
    <row r="31" spans="2:12">
      <c r="B31" s="28"/>
      <c r="C31" s="33"/>
      <c r="D31" s="85"/>
      <c r="E31" s="25"/>
      <c r="F31" s="25"/>
      <c r="G31" s="25"/>
      <c r="H31" s="25"/>
      <c r="I31" s="25"/>
      <c r="J31" s="25"/>
      <c r="K31" s="25"/>
      <c r="L31" s="18"/>
    </row>
    <row r="32" spans="2:12" ht="15" customHeight="1">
      <c r="B32" s="19" t="s">
        <v>19</v>
      </c>
      <c r="C32" s="20"/>
      <c r="D32" s="26">
        <f>'[1]1-ԱՄՓՈՓ'!$G$14</f>
        <v>425260.6</v>
      </c>
      <c r="E32" s="26">
        <f>'[1]1-ԱՄՓՈՓ'!$H$14</f>
        <v>417271.7</v>
      </c>
      <c r="F32" s="26">
        <f>I32/100*19</f>
        <v>94918.107733619952</v>
      </c>
      <c r="G32" s="26">
        <f>I32/100*42.6</f>
        <v>212816.38891853738</v>
      </c>
      <c r="H32" s="26">
        <f>I32/100*68.8</f>
        <v>343703.4637933186</v>
      </c>
      <c r="I32" s="26">
        <f>'[1]1-ԱՄՓՈՓ'!$I$14</f>
        <v>499568.98807168403</v>
      </c>
      <c r="J32" s="26">
        <f>'[1]1-ԱՄՓՈՓ'!$J$14</f>
        <v>506081.20290000003</v>
      </c>
      <c r="K32" s="26">
        <f>'[1]1-ԱՄՓՈՓ'!$K$14</f>
        <v>508854.79</v>
      </c>
      <c r="L32" s="29"/>
    </row>
    <row r="33" spans="1:12">
      <c r="B33" s="86"/>
      <c r="C33" s="86"/>
      <c r="D33" s="87"/>
      <c r="E33" s="86"/>
      <c r="F33" s="86"/>
      <c r="G33" s="86"/>
      <c r="H33" s="86"/>
      <c r="I33" s="86"/>
      <c r="J33" s="86"/>
      <c r="K33" s="106"/>
      <c r="L33" s="86"/>
    </row>
    <row r="34" spans="1:12">
      <c r="B34" s="10" t="s">
        <v>12</v>
      </c>
      <c r="C34" s="22" t="s">
        <v>28</v>
      </c>
      <c r="F34" s="2"/>
      <c r="G34" s="2"/>
      <c r="H34" s="2"/>
      <c r="I34" s="2"/>
      <c r="J34" s="2"/>
      <c r="K34" s="2"/>
      <c r="L34" s="2"/>
    </row>
    <row r="35" spans="1:12" ht="25.5">
      <c r="B35" s="10" t="s">
        <v>13</v>
      </c>
      <c r="C35" s="30">
        <v>106010</v>
      </c>
      <c r="D35" s="2"/>
      <c r="E35" s="2"/>
      <c r="F35" s="2"/>
      <c r="G35" s="2"/>
      <c r="H35" s="2"/>
      <c r="I35" s="2"/>
      <c r="J35" s="2"/>
      <c r="K35" s="2"/>
      <c r="L35" s="2"/>
    </row>
    <row r="36" spans="1:12">
      <c r="B36" s="10" t="s">
        <v>14</v>
      </c>
      <c r="C36" s="3" t="s">
        <v>32</v>
      </c>
      <c r="D36" s="2"/>
      <c r="E36" s="2"/>
      <c r="F36" s="2"/>
      <c r="G36" s="2"/>
      <c r="H36" s="2"/>
      <c r="I36" s="2"/>
      <c r="J36" s="2"/>
      <c r="K36" s="2"/>
      <c r="L36" s="2"/>
    </row>
    <row r="37" spans="1:12">
      <c r="B37" s="10" t="s">
        <v>15</v>
      </c>
      <c r="C37" s="3">
        <v>1051</v>
      </c>
      <c r="D37" s="146" t="s">
        <v>47</v>
      </c>
      <c r="E37" s="147"/>
      <c r="F37" s="147"/>
      <c r="G37" s="147"/>
      <c r="H37" s="147"/>
      <c r="I37" s="147"/>
      <c r="J37" s="147"/>
      <c r="K37" s="147"/>
      <c r="L37" s="148"/>
    </row>
    <row r="38" spans="1:12" ht="15" customHeight="1">
      <c r="B38" s="10" t="s">
        <v>16</v>
      </c>
      <c r="C38" s="3">
        <v>31001</v>
      </c>
      <c r="D38" s="105" t="s">
        <v>99</v>
      </c>
      <c r="E38" s="91" t="s">
        <v>93</v>
      </c>
      <c r="F38" s="92" t="s">
        <v>94</v>
      </c>
      <c r="G38" s="92" t="s">
        <v>95</v>
      </c>
      <c r="H38" s="92" t="s">
        <v>96</v>
      </c>
      <c r="I38" s="91" t="s">
        <v>97</v>
      </c>
      <c r="J38" s="91" t="s">
        <v>91</v>
      </c>
      <c r="K38" s="91" t="s">
        <v>100</v>
      </c>
      <c r="L38" s="42"/>
    </row>
    <row r="39" spans="1:12" ht="25.5">
      <c r="B39" s="17" t="s">
        <v>6</v>
      </c>
      <c r="C39" s="5" t="s">
        <v>38</v>
      </c>
      <c r="D39" s="78"/>
      <c r="E39" s="78"/>
      <c r="F39" s="40"/>
      <c r="G39" s="40"/>
      <c r="H39" s="40"/>
      <c r="I39" s="78"/>
      <c r="J39" s="78"/>
      <c r="K39" s="78"/>
      <c r="L39" s="43"/>
    </row>
    <row r="40" spans="1:12" ht="25.5">
      <c r="A40" s="12">
        <f>LEN(C40)</f>
        <v>103</v>
      </c>
      <c r="B40" s="17" t="s">
        <v>17</v>
      </c>
      <c r="C40" s="21" t="s">
        <v>39</v>
      </c>
      <c r="D40" s="78"/>
      <c r="E40" s="78"/>
      <c r="F40" s="40"/>
      <c r="G40" s="40"/>
      <c r="H40" s="40"/>
      <c r="I40" s="78"/>
      <c r="J40" s="78"/>
      <c r="K40" s="78"/>
      <c r="L40" s="43"/>
    </row>
    <row r="41" spans="1:12" ht="25.5">
      <c r="B41" s="17" t="s">
        <v>8</v>
      </c>
      <c r="C41" s="6" t="s">
        <v>37</v>
      </c>
      <c r="D41" s="78"/>
      <c r="E41" s="78"/>
      <c r="F41" s="40"/>
      <c r="G41" s="40"/>
      <c r="H41" s="40"/>
      <c r="I41" s="78"/>
      <c r="J41" s="78"/>
      <c r="K41" s="78"/>
      <c r="L41" s="43"/>
    </row>
    <row r="42" spans="1:12">
      <c r="B42" s="3" t="s">
        <v>18</v>
      </c>
      <c r="C42" s="3" t="s">
        <v>32</v>
      </c>
      <c r="D42" s="78"/>
      <c r="E42" s="78"/>
      <c r="F42" s="40"/>
      <c r="G42" s="40"/>
      <c r="H42" s="40"/>
      <c r="I42" s="78"/>
      <c r="J42" s="78"/>
      <c r="K42" s="78"/>
      <c r="L42" s="43"/>
    </row>
    <row r="43" spans="1:12">
      <c r="B43" s="73"/>
      <c r="C43" s="72" t="s">
        <v>20</v>
      </c>
      <c r="D43" s="77"/>
      <c r="E43" s="77"/>
      <c r="F43" s="41"/>
      <c r="G43" s="41"/>
      <c r="H43" s="41"/>
      <c r="I43" s="77"/>
      <c r="J43" s="77"/>
      <c r="K43" s="77"/>
      <c r="L43" s="44"/>
    </row>
    <row r="44" spans="1:12">
      <c r="B44" s="35" t="s">
        <v>40</v>
      </c>
      <c r="C44" s="21" t="s">
        <v>41</v>
      </c>
      <c r="D44" s="18"/>
      <c r="E44" s="18">
        <v>0</v>
      </c>
      <c r="F44" s="18"/>
      <c r="G44" s="18"/>
      <c r="H44" s="18"/>
      <c r="I44" s="107">
        <f>'[1]3-Ծախսերի բացվածք'!$I$186+'[1]3-Ծախսերի բացվածք'!$I$187+'[1]3-Ծախսերի բացվածք'!$I$188</f>
        <v>12970</v>
      </c>
      <c r="J44" s="107">
        <f>'[1]2-ԸՆԴԱՄԵՆԸ ԾԱԽՍԵՐ'!$K$88</f>
        <v>3000</v>
      </c>
      <c r="K44" s="107">
        <f>'[1]2-ԸՆԴԱՄԵՆԸ ԾԱԽՍԵՐ'!$L$88</f>
        <v>3000</v>
      </c>
      <c r="L44" s="18"/>
    </row>
    <row r="45" spans="1:12">
      <c r="B45" s="35" t="s">
        <v>40</v>
      </c>
      <c r="C45" s="21" t="s">
        <v>42</v>
      </c>
      <c r="D45" s="18"/>
      <c r="E45" s="18">
        <v>0</v>
      </c>
      <c r="F45" s="18"/>
      <c r="G45" s="18"/>
      <c r="H45" s="18"/>
      <c r="I45" s="107">
        <f>'[1]3-Ծախսերի բացվածք'!$I$185</f>
        <v>200</v>
      </c>
      <c r="J45" s="107"/>
      <c r="K45" s="107"/>
      <c r="L45" s="36"/>
    </row>
    <row r="46" spans="1:12">
      <c r="B46" s="35"/>
      <c r="C46" s="21" t="s">
        <v>101</v>
      </c>
      <c r="D46" s="18"/>
      <c r="E46" s="18"/>
      <c r="F46" s="18"/>
      <c r="G46" s="18"/>
      <c r="H46" s="18"/>
      <c r="I46" s="107">
        <f>'[1]2-ԸՆԴԱՄԵՆԸ ԾԱԽՍԵՐ'!$G$87</f>
        <v>26000</v>
      </c>
      <c r="J46" s="107"/>
      <c r="K46" s="107"/>
      <c r="L46" s="36"/>
    </row>
    <row r="47" spans="1:12" ht="25.5">
      <c r="B47" s="35" t="s">
        <v>43</v>
      </c>
      <c r="C47" s="21" t="s">
        <v>44</v>
      </c>
      <c r="D47" s="18"/>
      <c r="E47" s="18"/>
      <c r="F47" s="18"/>
      <c r="G47" s="18"/>
      <c r="H47" s="18"/>
      <c r="I47" s="107"/>
      <c r="J47" s="107"/>
      <c r="K47" s="107"/>
      <c r="L47" s="36"/>
    </row>
    <row r="48" spans="1:12" ht="38.25">
      <c r="B48" s="35" t="s">
        <v>45</v>
      </c>
      <c r="C48" s="21" t="s">
        <v>46</v>
      </c>
      <c r="D48" s="37">
        <v>0</v>
      </c>
      <c r="E48" s="107">
        <f>12239.4+12754.4</f>
        <v>24993.8</v>
      </c>
      <c r="F48" s="37"/>
      <c r="G48" s="37"/>
      <c r="H48" s="37"/>
      <c r="I48" s="37"/>
      <c r="J48" s="37"/>
      <c r="K48" s="37"/>
      <c r="L48" s="37"/>
    </row>
    <row r="49" spans="2:12" ht="15" customHeight="1">
      <c r="B49" s="19" t="s">
        <v>19</v>
      </c>
      <c r="C49" s="20"/>
      <c r="D49" s="26">
        <f>D48</f>
        <v>0</v>
      </c>
      <c r="E49" s="26">
        <f>E48</f>
        <v>24993.8</v>
      </c>
      <c r="F49" s="26">
        <f>I49/100*20</f>
        <v>7834</v>
      </c>
      <c r="G49" s="26">
        <f>I49/100*40</f>
        <v>15668</v>
      </c>
      <c r="H49" s="26">
        <f>I49/100*70</f>
        <v>27419</v>
      </c>
      <c r="I49" s="26">
        <f>I44+I45+I46</f>
        <v>39170</v>
      </c>
      <c r="J49" s="26">
        <f t="shared" ref="J49:K49" si="0">J44+J45+J46</f>
        <v>3000</v>
      </c>
      <c r="K49" s="26">
        <f t="shared" si="0"/>
        <v>3000</v>
      </c>
      <c r="L49" s="29"/>
    </row>
  </sheetData>
  <mergeCells count="3">
    <mergeCell ref="B24:B28"/>
    <mergeCell ref="D17:L17"/>
    <mergeCell ref="D37:L37"/>
  </mergeCells>
  <pageMargins left="0" right="0" top="0" bottom="0" header="0" footer="0"/>
  <pageSetup paperSize="9" scale="62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F19"/>
  <sheetViews>
    <sheetView tabSelected="1" workbookViewId="0">
      <selection activeCell="D13" sqref="D13:E13"/>
    </sheetView>
  </sheetViews>
  <sheetFormatPr defaultRowHeight="14.25"/>
  <cols>
    <col min="1" max="1" width="3.85546875" style="12" customWidth="1"/>
    <col min="2" max="2" width="18.28515625" style="12" customWidth="1"/>
    <col min="3" max="3" width="17.42578125" style="12" customWidth="1"/>
    <col min="4" max="4" width="11.85546875" style="12" customWidth="1"/>
    <col min="5" max="5" width="54.28515625" style="12" customWidth="1"/>
    <col min="6" max="6" width="18.140625" style="12" customWidth="1"/>
    <col min="7" max="16384" width="9.140625" style="12"/>
  </cols>
  <sheetData>
    <row r="1" spans="2:6">
      <c r="C1" s="2"/>
      <c r="D1" s="2"/>
      <c r="E1" s="2"/>
      <c r="F1" s="51" t="s">
        <v>75</v>
      </c>
    </row>
    <row r="2" spans="2:6">
      <c r="C2" s="52"/>
      <c r="D2" s="52"/>
      <c r="E2" s="53"/>
      <c r="F2" s="53"/>
    </row>
    <row r="3" spans="2:6">
      <c r="B3" s="54"/>
      <c r="C3" s="55"/>
      <c r="D3" s="55"/>
      <c r="E3" s="54"/>
      <c r="F3" s="54"/>
    </row>
    <row r="4" spans="2:6" ht="19.5" customHeight="1">
      <c r="B4" s="154" t="s">
        <v>21</v>
      </c>
      <c r="C4" s="154"/>
      <c r="D4" s="154"/>
      <c r="E4" s="3">
        <v>106010</v>
      </c>
      <c r="F4" s="54"/>
    </row>
    <row r="5" spans="2:6" ht="17.25" customHeight="1">
      <c r="B5" s="154" t="s">
        <v>22</v>
      </c>
      <c r="C5" s="154"/>
      <c r="D5" s="154"/>
      <c r="E5" s="3" t="s">
        <v>32</v>
      </c>
      <c r="F5" s="54"/>
    </row>
    <row r="6" spans="2:6">
      <c r="C6" s="55"/>
      <c r="D6" s="55"/>
      <c r="E6" s="54"/>
      <c r="F6" s="54"/>
    </row>
    <row r="7" spans="2:6">
      <c r="B7" s="56" t="s">
        <v>76</v>
      </c>
      <c r="C7" s="55"/>
      <c r="D7" s="55"/>
      <c r="E7" s="54"/>
      <c r="F7" s="54"/>
    </row>
    <row r="8" spans="2:6">
      <c r="B8" s="54"/>
      <c r="C8" s="54"/>
      <c r="D8" s="54"/>
      <c r="E8" s="54"/>
      <c r="F8" s="54"/>
    </row>
    <row r="9" spans="2:6" ht="15" customHeight="1">
      <c r="B9" s="155" t="s">
        <v>77</v>
      </c>
      <c r="C9" s="156"/>
      <c r="D9" s="157" t="s">
        <v>78</v>
      </c>
      <c r="E9" s="158"/>
      <c r="F9" s="149" t="s">
        <v>79</v>
      </c>
    </row>
    <row r="10" spans="2:6" ht="25.5" customHeight="1">
      <c r="B10" s="57" t="s">
        <v>9</v>
      </c>
      <c r="C10" s="57" t="s">
        <v>80</v>
      </c>
      <c r="D10" s="159"/>
      <c r="E10" s="160"/>
      <c r="F10" s="150"/>
    </row>
    <row r="11" spans="2:6" ht="15" customHeight="1">
      <c r="B11" s="58" t="s">
        <v>81</v>
      </c>
      <c r="C11" s="59"/>
      <c r="D11" s="60"/>
      <c r="E11" s="60"/>
      <c r="F11" s="98">
        <f>F14+F18</f>
        <v>538738.98807168403</v>
      </c>
    </row>
    <row r="12" spans="2:6" ht="27.75" customHeight="1">
      <c r="B12" s="61">
        <v>1051</v>
      </c>
      <c r="C12" s="62"/>
      <c r="D12" s="153" t="s">
        <v>82</v>
      </c>
      <c r="E12" s="153"/>
      <c r="F12" s="99"/>
    </row>
    <row r="13" spans="2:6" ht="26.25" customHeight="1">
      <c r="B13" s="63"/>
      <c r="C13" s="62">
        <v>11001</v>
      </c>
      <c r="D13" s="151" t="s">
        <v>102</v>
      </c>
      <c r="E13" s="151"/>
      <c r="F13" s="97"/>
    </row>
    <row r="14" spans="2:6">
      <c r="B14" s="63"/>
      <c r="C14" s="62"/>
      <c r="D14" s="64"/>
      <c r="E14" s="79" t="s">
        <v>32</v>
      </c>
      <c r="F14" s="97">
        <f>'Հավելված3 Մաս 4'!I32</f>
        <v>499568.98807168403</v>
      </c>
    </row>
    <row r="15" spans="2:6">
      <c r="B15" s="63"/>
      <c r="C15" s="62"/>
      <c r="D15" s="64"/>
      <c r="E15" s="79"/>
      <c r="F15" s="97"/>
    </row>
    <row r="16" spans="2:6">
      <c r="B16" s="65"/>
      <c r="C16" s="66"/>
      <c r="D16" s="67"/>
      <c r="E16" s="68"/>
      <c r="F16" s="100"/>
    </row>
    <row r="17" spans="2:6" ht="38.25" customHeight="1">
      <c r="B17" s="63"/>
      <c r="C17" s="69">
        <v>31001</v>
      </c>
      <c r="D17" s="152" t="s">
        <v>38</v>
      </c>
      <c r="E17" s="152"/>
      <c r="F17" s="101"/>
    </row>
    <row r="18" spans="2:6">
      <c r="B18" s="63"/>
      <c r="C18" s="62"/>
      <c r="D18" s="64"/>
      <c r="E18" s="79" t="s">
        <v>32</v>
      </c>
      <c r="F18" s="97">
        <v>39170</v>
      </c>
    </row>
    <row r="19" spans="2:6">
      <c r="B19" s="71"/>
      <c r="C19" s="70"/>
      <c r="D19" s="90"/>
      <c r="E19" s="68"/>
      <c r="F19" s="102"/>
    </row>
  </sheetData>
  <mergeCells count="8">
    <mergeCell ref="F9:F10"/>
    <mergeCell ref="D13:E13"/>
    <mergeCell ref="D17:E17"/>
    <mergeCell ref="D12:E12"/>
    <mergeCell ref="B4:D4"/>
    <mergeCell ref="B5:D5"/>
    <mergeCell ref="B9:C9"/>
    <mergeCell ref="D9:E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5</vt:i4>
      </vt:variant>
      <vt:variant>
        <vt:lpstr>Named Ranges</vt:lpstr>
      </vt:variant>
      <vt:variant>
        <vt:i4>13</vt:i4>
      </vt:variant>
    </vt:vector>
  </HeadingPairs>
  <TitlesOfParts>
    <vt:vector size="18" baseType="lpstr">
      <vt:lpstr>Հավելված 3 Մաս1</vt:lpstr>
      <vt:lpstr>Հավելված 3 Մաս 2</vt:lpstr>
      <vt:lpstr>Հավելված 3 Մաս 3</vt:lpstr>
      <vt:lpstr>Հավելված3 Մաս 4</vt:lpstr>
      <vt:lpstr>Աղյուսակ Ա (կատարողի բացվածք)</vt:lpstr>
      <vt:lpstr>'Հավելված 3 Մաս 3'!_ftn20</vt:lpstr>
      <vt:lpstr>'Հավելված 3 Մաս 3'!_ftn21</vt:lpstr>
      <vt:lpstr>'Հավելված 3 Մաս 3'!_ftn22</vt:lpstr>
      <vt:lpstr>'Հավելված 3 Մաս 2'!_ftnref1</vt:lpstr>
      <vt:lpstr>'Հավելված 3 Մաս 2'!_ftnref2</vt:lpstr>
      <vt:lpstr>'Հավելված 3 Մաս 2'!_ftnref3</vt:lpstr>
      <vt:lpstr>'Հավելված 3 Մաս 2'!_ftnref4</vt:lpstr>
      <vt:lpstr>'Հավելված 3 Մաս 2'!_ftnref5</vt:lpstr>
      <vt:lpstr>'Հավելված 3 Մաս 2'!_ftnref6</vt:lpstr>
      <vt:lpstr>'Հավելված 3 Մաս 2'!_ftnref7</vt:lpstr>
      <vt:lpstr>'Հավելված 3 Մաս 2'!_ftnref8</vt:lpstr>
      <vt:lpstr>'Հավելված 3 Մաս 2'!_Toc501014755</vt:lpstr>
      <vt:lpstr>davit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Vahan</dc:creator>
  <cp:lastModifiedBy>vdmarz-07</cp:lastModifiedBy>
  <cp:lastPrinted>2018-08-02T06:44:05Z</cp:lastPrinted>
  <dcterms:created xsi:type="dcterms:W3CDTF">2017-12-06T07:28:20Z</dcterms:created>
  <dcterms:modified xsi:type="dcterms:W3CDTF">2022-03-07T12:50:46Z</dcterms:modified>
</cp:coreProperties>
</file>