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7710" tabRatio="590" activeTab="0"/>
  </bookViews>
  <sheets>
    <sheet name="KISAM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B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B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<sst xmlns="http://schemas.openxmlformats.org/spreadsheetml/2006/main" count="294" uniqueCount="142">
  <si>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</si>
  <si>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</si>
  <si>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</si>
  <si>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</si>
  <si>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</si>
  <si>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 xml:space="preserve">Հայաստանի Հանրապետության </t>
  </si>
  <si>
    <t xml:space="preserve">ֆինանսների նախարարի </t>
  </si>
  <si>
    <t xml:space="preserve">Համակարգի բոլոր ՊՈԱԿ-ների գծով ամփոփ (ընդգծել)  </t>
  </si>
  <si>
    <t xml:space="preserve"> </t>
  </si>
  <si>
    <t>Հավելված N 3</t>
  </si>
  <si>
    <t>Ձև N 3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</si>
  <si>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</si>
  <si>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</si>
  <si>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</si>
  <si>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t>Պետական կառավարման լիազորված մարմնի անվանումը      ՀՀ Վայոց ձորի մարզպետարան</t>
  </si>
  <si>
    <t>Պետական ոչ առևտրային կազմակերպության անվանումը       Մարզային ենթակայության ՊՈԱԿ -ներ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</si>
  <si>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</si>
  <si>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</si>
  <si>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</si>
  <si>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</si>
  <si>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</si>
  <si>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</si>
  <si>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</si>
  <si>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</si>
  <si>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</si>
  <si>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</si>
  <si>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</si>
  <si>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>Գողթանիկի հիմնական դպրոց</t>
  </si>
  <si>
    <t>Եղեգիսի միջն դպրոց</t>
  </si>
  <si>
    <t>Թառաթումբի միջն դպրոց</t>
  </si>
  <si>
    <t>Հերմոնի հիմնական դպրոց</t>
  </si>
  <si>
    <t>Հորբատեղի հիմնական դպրոց</t>
  </si>
  <si>
    <t xml:space="preserve"> Կարմրաշենի  մ/դ   բ/լ</t>
  </si>
  <si>
    <t>ԳԼԽԱՎՈՐ ՖԻՆԱՆՍԻՍՏ</t>
  </si>
  <si>
    <t>___________</t>
  </si>
  <si>
    <t>(ստորագրություն)</t>
  </si>
  <si>
    <t xml:space="preserve">ԳԼԽԱՎՈՐ ՀԱՇՎԱՊԱՀ </t>
  </si>
  <si>
    <t>մնացորդ</t>
  </si>
  <si>
    <t>ԱՇԽԱՏԱՆՔԻ ՎԱՐՁԱՏՐՈՒԹՅՈՒՆ ԵՎ ԴՐԱՆ ՀԱՎԱՍԱՐԵՑՎԱԾ ՎՃԱՐՈՒՄՆԵՐ /այդ թվում` ԵԿԱՄՏԱՅԻՆ ՀԱՐԿ/</t>
  </si>
  <si>
    <t xml:space="preserve">                                                                                                      </t>
  </si>
  <si>
    <t>Արենիի ԱԱՊԿ</t>
  </si>
  <si>
    <t>Մալիշկայի ԱԱՊԿ</t>
  </si>
  <si>
    <t xml:space="preserve"> Եղեգնաձորի   թիվ 1 միջն. դպրոց</t>
  </si>
  <si>
    <t xml:space="preserve"> Եղեգնաձորի   թիվ 1 մ/դ հանրակ</t>
  </si>
  <si>
    <t xml:space="preserve"> Եղեգնաձորի   թիվ 1 մ/դ ներառական</t>
  </si>
  <si>
    <t xml:space="preserve"> Եղեգնաձորի   թիվ 2  միջն. դպրոց</t>
  </si>
  <si>
    <t xml:space="preserve"> Եղեգնաձորի   թիվ 2 մ/դ հանրակրթ.</t>
  </si>
  <si>
    <t xml:space="preserve"> Եղեգնաձորի   թիվ 2 մ/դ   ներառական</t>
  </si>
  <si>
    <t xml:space="preserve"> Ագարակաձորի   միջն. դպրոց</t>
  </si>
  <si>
    <t xml:space="preserve"> Աղավնաձորի   միջն. դպրոց</t>
  </si>
  <si>
    <t xml:space="preserve"> Աղնջաձորի      միջն. դպրոց</t>
  </si>
  <si>
    <t xml:space="preserve"> Արենիի  միջն. դպրոց</t>
  </si>
  <si>
    <t xml:space="preserve"> Արենիի  մ/դ/հանրակրթ/</t>
  </si>
  <si>
    <t>Արենիի  մ/դ /նախակրթարան/</t>
  </si>
  <si>
    <t>Արենիի  մ/դ /ներառական/</t>
  </si>
  <si>
    <t xml:space="preserve"> Արտաբույնքի   միջն. դպրոց</t>
  </si>
  <si>
    <t xml:space="preserve"> Արտաբույնքի  մ/դ/հանրակրթ/</t>
  </si>
  <si>
    <t xml:space="preserve"> Արտաբույնքի  մ/դ /նախակրթարան/</t>
  </si>
  <si>
    <t>Արփիի միջն.դպրոց</t>
  </si>
  <si>
    <t xml:space="preserve"> Գետափի   միջն. դպրոց</t>
  </si>
  <si>
    <t>Ելփինի միջն դպրոց</t>
  </si>
  <si>
    <t>Ելփինի միջն դպրոց հանրակրթություն</t>
  </si>
  <si>
    <t>Ելփինի միջն դպրոց նախակրթարան</t>
  </si>
  <si>
    <t xml:space="preserve">Խաչիկի միջն դպրոց </t>
  </si>
  <si>
    <t xml:space="preserve">Խաչիկի միջն դպրոց հանրակրթություն </t>
  </si>
  <si>
    <t>Խաչիկի միջն դպրոց նախակրթարան</t>
  </si>
  <si>
    <t xml:space="preserve"> Հորսի   հիմնական. դպրոց</t>
  </si>
  <si>
    <t xml:space="preserve"> Մալիշկայի   թիվ 1 միջն դպրոց </t>
  </si>
  <si>
    <t xml:space="preserve"> Մալիշկայի   թիվ 2 միջն դպրոց </t>
  </si>
  <si>
    <t xml:space="preserve"> Մոզրովի  հիմնական դպ</t>
  </si>
  <si>
    <t xml:space="preserve"> Շատինի  միջն. դպրոց </t>
  </si>
  <si>
    <t xml:space="preserve"> Շատինի  մ/դ/  հանրակրթական/</t>
  </si>
  <si>
    <t xml:space="preserve"> Շատինի  մ/դ/  նախակրթարան/</t>
  </si>
  <si>
    <t xml:space="preserve"> Շատինի  մ/դ/  ներառական /</t>
  </si>
  <si>
    <t xml:space="preserve"> Չիվայի  միջ. դպրոց </t>
  </si>
  <si>
    <t xml:space="preserve"> Չիվայի  մ/դ   հանրակր</t>
  </si>
  <si>
    <t xml:space="preserve"> Չիվայի  մ/դ   նախակրթարան</t>
  </si>
  <si>
    <t xml:space="preserve"> Ռինդի  միջն. դպրոց </t>
  </si>
  <si>
    <t xml:space="preserve"> Ռինդի  մ/դ սահմ./հանրակրթ.</t>
  </si>
  <si>
    <t xml:space="preserve"> Ռինդի  մ/դ սահմ. /նախակրթարան</t>
  </si>
  <si>
    <t xml:space="preserve"> Սալլի  հիմնական դպրոց</t>
  </si>
  <si>
    <t xml:space="preserve"> Վարդահովիտի հիմնական դպրոց</t>
  </si>
  <si>
    <t xml:space="preserve"> Վերնաշենի  միջն. դպրոց</t>
  </si>
  <si>
    <t xml:space="preserve"> Քարագլխի  միջն. դպրոց </t>
  </si>
  <si>
    <t xml:space="preserve"> Քարագլխի  մ/դ    /հանրակրթ/</t>
  </si>
  <si>
    <t xml:space="preserve"> Քարագլխի  մ/դ    /նախակրթարան/</t>
  </si>
  <si>
    <t xml:space="preserve"> Վայքի   թիվ 2  միջն. դպրոց</t>
  </si>
  <si>
    <t xml:space="preserve"> Վայքի   թիվ 2  մ/դ/    հանրակրթական/ 3121.9</t>
  </si>
  <si>
    <t xml:space="preserve"> Վայքի   թիվ 2  մ/դ /    ներառական/</t>
  </si>
  <si>
    <t xml:space="preserve"> Ազատեկի  միջն. դպրոց</t>
  </si>
  <si>
    <t xml:space="preserve"> Ազատեկի  մ/դ հանրակրթություն </t>
  </si>
  <si>
    <t xml:space="preserve"> Ազատեկի  մ/դ   նախակրթարան</t>
  </si>
  <si>
    <t xml:space="preserve"> Արինի  միջն. դպրոց </t>
  </si>
  <si>
    <t xml:space="preserve"> Արինի  մ/դ  սահմ.հանրակրթական/</t>
  </si>
  <si>
    <t xml:space="preserve"> Արինի  մ/դ  սահմ./նախակրթարան/</t>
  </si>
  <si>
    <t xml:space="preserve"> Արտավանի  միջն. դպրոց </t>
  </si>
  <si>
    <t xml:space="preserve"> Բարձրունու  միջն. դպրոց </t>
  </si>
  <si>
    <t xml:space="preserve"> Գոմքի  միջն. դպրոց .</t>
  </si>
  <si>
    <t xml:space="preserve"> Զառիթափի  միջն. դպրոց </t>
  </si>
  <si>
    <t xml:space="preserve"> Զեդեայի   հիմնական դպրոց</t>
  </si>
  <si>
    <t xml:space="preserve"> Խնձորուտի  միջն դպրոց </t>
  </si>
  <si>
    <t xml:space="preserve"> Խնձորուտի  մ/դ  սահմ./ Հանրակրթական/</t>
  </si>
  <si>
    <t xml:space="preserve"> Խնձորուտի  մ/դ  սահմ./ Նախակրթարան/</t>
  </si>
  <si>
    <t xml:space="preserve"> Հեր-հերի միջն դպրոց</t>
  </si>
  <si>
    <t xml:space="preserve"> Հեր-հերի մ/դ լեռ  /հանրակրթ/</t>
  </si>
  <si>
    <t xml:space="preserve"> Հեր-հերի մ/դ լեռ  /նախակրթարան/</t>
  </si>
  <si>
    <t xml:space="preserve"> Մարտիրոսի  միջն դպրոց </t>
  </si>
  <si>
    <t xml:space="preserve"> Մարտիրոսի  մ/դ  բ/լ սահմ.հանրակրթական </t>
  </si>
  <si>
    <t xml:space="preserve"> Մարտիրոսի  մ/դ  բ/լ սահմ. Նախակրթարան</t>
  </si>
  <si>
    <t xml:space="preserve"> Սարավանի  հիմնական դպրոց</t>
  </si>
  <si>
    <t xml:space="preserve"> Սերսի  հիմնական դպրոց</t>
  </si>
  <si>
    <t xml:space="preserve"> Ջերմուկի   թիվ  1 հիմնական դպրոց</t>
  </si>
  <si>
    <t xml:space="preserve"> Ջերմուկի   թիվ  1 մ/դ  բ/լ /հանրակրթական/</t>
  </si>
  <si>
    <t xml:space="preserve"> Ջերմուկի   թիվ  1 մ/դ  բ/լ/ներառական/</t>
  </si>
  <si>
    <t xml:space="preserve"> Ջերմուկի   թիվ  3 միջն դպրոց</t>
  </si>
  <si>
    <t xml:space="preserve"> Ջերմուկի   թիվ  3 մ/դ   բ/լ/հանրակրթ./</t>
  </si>
  <si>
    <t xml:space="preserve"> Ջերմուկի   թիվ  3 մ/դ   բ/լ /նախակրթարան</t>
  </si>
  <si>
    <t xml:space="preserve"> Ջերմուկի   թիվ  3 մ/դ   բ/լ /ներառական/</t>
  </si>
  <si>
    <t xml:space="preserve"> Գնդևազի միջն դպրոց</t>
  </si>
  <si>
    <t>հանրակրթուրյուն</t>
  </si>
  <si>
    <t>Աղավնաձորի ԱԱՊԿ</t>
  </si>
  <si>
    <t>Հռիփսիմե ԳԲԱ ՊՈԱԿ</t>
  </si>
  <si>
    <t>Զառիթափի ԱԱՊԿ</t>
  </si>
  <si>
    <t>Երաժշտական  դպրոց</t>
  </si>
  <si>
    <t>Ներառական</t>
  </si>
  <si>
    <t>Նախակրթարան</t>
  </si>
  <si>
    <t>Երկրագիտական թանգարան</t>
  </si>
  <si>
    <t>Եղեգնաձորի մշակույթի տուն</t>
  </si>
  <si>
    <t>Ը նդամենը մշակույթ</t>
  </si>
  <si>
    <t>Ը նդամենը առողջապահ</t>
  </si>
  <si>
    <t>ԸՆԴԱՄԵՆԸ ՄԱՐԶ</t>
  </si>
  <si>
    <t>ԱՅԼ ԾԱԽՍԵՐ</t>
  </si>
  <si>
    <t>Գլաձորի միջն. դպրոց</t>
  </si>
  <si>
    <t xml:space="preserve"> Քարագլխի  մ/դ    /ներառական/</t>
  </si>
  <si>
    <t xml:space="preserve">   </t>
  </si>
  <si>
    <t xml:space="preserve"> Զառիթափի  միջն. դպրոց ներառ</t>
  </si>
  <si>
    <t>Զառիթափի  միջն. դպրոց /հանրա</t>
  </si>
  <si>
    <t>կրթություն</t>
  </si>
  <si>
    <r>
      <t xml:space="preserve"> &lt;&lt;</t>
    </r>
    <r>
      <rPr>
        <u val="single"/>
        <sz val="10"/>
        <color indexed="8"/>
        <rFont val="GHEA Grapalat"/>
        <family val="3"/>
      </rPr>
      <t xml:space="preserve">    </t>
    </r>
    <r>
      <rPr>
        <sz val="10"/>
        <color indexed="8"/>
        <rFont val="GHEA Grapalat"/>
        <family val="3"/>
      </rPr>
      <t xml:space="preserve">&gt;&gt; </t>
    </r>
    <r>
      <rPr>
        <u val="single"/>
        <sz val="10"/>
        <color indexed="8"/>
        <rFont val="GHEA Grapalat"/>
        <family val="3"/>
      </rPr>
      <t xml:space="preserve">                      </t>
    </r>
    <r>
      <rPr>
        <sz val="10"/>
        <color indexed="8"/>
        <rFont val="GHEA Grapalat"/>
        <family val="3"/>
      </rPr>
      <t>2012թ. N</t>
    </r>
    <r>
      <rPr>
        <u val="single"/>
        <sz val="10"/>
        <color indexed="8"/>
        <rFont val="GHEA Grapalat"/>
        <family val="3"/>
      </rPr>
      <t xml:space="preserve">      </t>
    </r>
    <r>
      <rPr>
        <sz val="10"/>
        <color indexed="8"/>
        <rFont val="GHEA Grapalat"/>
        <family val="3"/>
      </rPr>
      <t xml:space="preserve"> ­Ն հրամանի</t>
    </r>
  </si>
  <si>
    <r>
      <t xml:space="preserve">                                                                                          </t>
    </r>
    <r>
      <rPr>
        <b/>
        <sz val="11"/>
        <color indexed="8"/>
        <rFont val="GHEA Grapalat"/>
        <family val="3"/>
      </rPr>
      <t>(ՕՐԻՆԱԿԵԼԻ ՁԵՎ)</t>
    </r>
  </si>
  <si>
    <t xml:space="preserve">                          (01. 01. 20 19թ. --  01. 10. 2019 թ. ժամանակահատվածի համար)</t>
  </si>
  <si>
    <t xml:space="preserve">                          (01. 01. 20 19թ. --  01. 01. 2020 թ. ժամանակահատվածի համար)</t>
  </si>
</sst>
</file>

<file path=xl/styles.xml><?xml version="1.0" encoding="utf-8"?>
<styleSheet xmlns="http://schemas.openxmlformats.org/spreadsheetml/2006/main">
  <numFmts count="3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"/>
    <numFmt numFmtId="192" formatCode="0.00000"/>
    <numFmt numFmtId="193" formatCode="0.0000"/>
  </numFmts>
  <fonts count="9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GHEA Grapalat"/>
      <family val="3"/>
    </font>
    <font>
      <u val="single"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GHEA Grapalat"/>
      <family val="3"/>
    </font>
    <font>
      <b/>
      <i/>
      <sz val="9"/>
      <color indexed="8"/>
      <name val="GHEA Grapalat"/>
      <family val="3"/>
    </font>
    <font>
      <sz val="12"/>
      <color indexed="8"/>
      <name val="GHEA Grapalat"/>
      <family val="3"/>
    </font>
    <font>
      <i/>
      <sz val="9"/>
      <color indexed="8"/>
      <name val="GHEA Grapalat"/>
      <family val="3"/>
    </font>
    <font>
      <sz val="10.5"/>
      <color indexed="8"/>
      <name val="GHEA Grapalat"/>
      <family val="3"/>
    </font>
    <font>
      <b/>
      <sz val="14"/>
      <color indexed="8"/>
      <name val="GHEA Grapalat"/>
      <family val="3"/>
    </font>
    <font>
      <b/>
      <sz val="13"/>
      <color indexed="8"/>
      <name val="GHEA Grapalat"/>
      <family val="3"/>
    </font>
    <font>
      <sz val="14"/>
      <color indexed="8"/>
      <name val="GHEA Grapalat"/>
      <family val="3"/>
    </font>
    <font>
      <b/>
      <sz val="12"/>
      <color indexed="8"/>
      <name val="GHEA Grapalat"/>
      <family val="3"/>
    </font>
    <font>
      <sz val="13"/>
      <color indexed="8"/>
      <name val="GHEA Grapalat"/>
      <family val="3"/>
    </font>
    <font>
      <sz val="10"/>
      <color indexed="8"/>
      <name val="Arial"/>
      <family val="2"/>
    </font>
    <font>
      <sz val="11"/>
      <color indexed="8"/>
      <name val="GHEA Grapalat"/>
      <family val="3"/>
    </font>
    <font>
      <i/>
      <sz val="10"/>
      <color indexed="8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sz val="12"/>
      <color indexed="8"/>
      <name val="Arial Armenian"/>
      <family val="2"/>
    </font>
    <font>
      <sz val="10"/>
      <color indexed="10"/>
      <name val="GHEA Grapalat"/>
      <family val="3"/>
    </font>
    <font>
      <sz val="12"/>
      <color indexed="10"/>
      <name val="GHEA Grapalat"/>
      <family val="3"/>
    </font>
    <font>
      <i/>
      <sz val="12"/>
      <color indexed="10"/>
      <name val="GHEA Grapalat"/>
      <family val="3"/>
    </font>
    <font>
      <i/>
      <sz val="9"/>
      <color indexed="10"/>
      <name val="GHEA Grapalat"/>
      <family val="3"/>
    </font>
    <font>
      <sz val="7.5"/>
      <color indexed="8"/>
      <name val="GHEA Grapalat"/>
      <family val="3"/>
    </font>
    <font>
      <b/>
      <i/>
      <sz val="9"/>
      <color indexed="10"/>
      <name val="GHEA Grapalat"/>
      <family val="3"/>
    </font>
    <font>
      <b/>
      <sz val="12"/>
      <color indexed="10"/>
      <name val="GHEA Grapalat"/>
      <family val="3"/>
    </font>
    <font>
      <sz val="12"/>
      <color indexed="10"/>
      <name val="Arial Armenian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GHEA Grapalat"/>
      <family val="3"/>
    </font>
    <font>
      <b/>
      <i/>
      <sz val="9"/>
      <color theme="1"/>
      <name val="GHEA Grapalat"/>
      <family val="3"/>
    </font>
    <font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sz val="10.5"/>
      <color theme="1"/>
      <name val="GHEA Grapalat"/>
      <family val="3"/>
    </font>
    <font>
      <b/>
      <sz val="14"/>
      <color theme="1"/>
      <name val="GHEA Grapalat"/>
      <family val="3"/>
    </font>
    <font>
      <b/>
      <sz val="13"/>
      <color theme="1"/>
      <name val="GHEA Grapalat"/>
      <family val="3"/>
    </font>
    <font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3"/>
      <color theme="1"/>
      <name val="GHEA Grapalat"/>
      <family val="3"/>
    </font>
    <font>
      <sz val="10"/>
      <color theme="1"/>
      <name val="Arial"/>
      <family val="2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sz val="12"/>
      <color theme="1"/>
      <name val="Arial Armenian"/>
      <family val="2"/>
    </font>
    <font>
      <sz val="10"/>
      <color rgb="FFFF0000"/>
      <name val="GHEA Grapalat"/>
      <family val="3"/>
    </font>
    <font>
      <sz val="12"/>
      <color rgb="FFFF0000"/>
      <name val="GHEA Grapalat"/>
      <family val="3"/>
    </font>
    <font>
      <i/>
      <sz val="12"/>
      <color rgb="FFFF0000"/>
      <name val="GHEA Grapalat"/>
      <family val="3"/>
    </font>
    <font>
      <i/>
      <sz val="9"/>
      <color rgb="FFFF0000"/>
      <name val="GHEA Grapalat"/>
      <family val="3"/>
    </font>
    <font>
      <sz val="7.5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sz val="12"/>
      <color rgb="FFFF0000"/>
      <name val="GHEA Grapalat"/>
      <family val="3"/>
    </font>
    <font>
      <sz val="12"/>
      <color rgb="FFFF0000"/>
      <name val="Arial Armenian"/>
      <family val="2"/>
    </font>
    <font>
      <sz val="10"/>
      <color rgb="FFFF0000"/>
      <name val="Arial Armenian"/>
      <family val="2"/>
    </font>
    <font>
      <b/>
      <sz val="11"/>
      <color theme="1"/>
      <name val="GHEA Grapala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80" fontId="67" fillId="33" borderId="10" xfId="0" applyNumberFormat="1" applyFont="1" applyFill="1" applyBorder="1" applyAlignment="1">
      <alignment horizontal="left" vertical="center" wrapText="1" indent="1"/>
    </xf>
    <xf numFmtId="0" fontId="68" fillId="33" borderId="11" xfId="0" applyFont="1" applyFill="1" applyBorder="1" applyAlignment="1">
      <alignment horizontal="center"/>
    </xf>
    <xf numFmtId="0" fontId="69" fillId="33" borderId="10" xfId="0" applyFont="1" applyFill="1" applyBorder="1" applyAlignment="1">
      <alignment wrapText="1"/>
    </xf>
    <xf numFmtId="0" fontId="69" fillId="33" borderId="12" xfId="0" applyFont="1" applyFill="1" applyBorder="1" applyAlignment="1">
      <alignment horizontal="left" vertical="center" wrapText="1" indent="1"/>
    </xf>
    <xf numFmtId="0" fontId="67" fillId="33" borderId="10" xfId="0" applyFont="1" applyFill="1" applyBorder="1" applyAlignment="1">
      <alignment horizontal="left" vertical="center" wrapText="1" indent="1"/>
    </xf>
    <xf numFmtId="0" fontId="69" fillId="33" borderId="10" xfId="0" applyFont="1" applyFill="1" applyBorder="1" applyAlignment="1">
      <alignment horizontal="left" indent="1"/>
    </xf>
    <xf numFmtId="0" fontId="69" fillId="33" borderId="10" xfId="0" applyFont="1" applyFill="1" applyBorder="1" applyAlignment="1">
      <alignment horizontal="left" vertical="center" wrapText="1" indent="1"/>
    </xf>
    <xf numFmtId="0" fontId="70" fillId="33" borderId="10" xfId="0" applyFont="1" applyFill="1" applyBorder="1" applyAlignment="1">
      <alignment horizontal="left" vertical="center" wrapText="1" indent="1"/>
    </xf>
    <xf numFmtId="0" fontId="71" fillId="33" borderId="10" xfId="0" applyFont="1" applyFill="1" applyBorder="1" applyAlignment="1">
      <alignment horizontal="left" vertical="center" wrapText="1" indent="1"/>
    </xf>
    <xf numFmtId="0" fontId="71" fillId="33" borderId="10" xfId="0" applyFont="1" applyFill="1" applyBorder="1" applyAlignment="1">
      <alignment horizontal="left" indent="1"/>
    </xf>
    <xf numFmtId="0" fontId="71" fillId="33" borderId="0" xfId="0" applyFont="1" applyFill="1" applyAlignment="1">
      <alignment/>
    </xf>
    <xf numFmtId="0" fontId="71" fillId="33" borderId="12" xfId="0" applyFont="1" applyFill="1" applyBorder="1" applyAlignment="1">
      <alignment horizontal="left" vertical="center" wrapText="1" indent="1"/>
    </xf>
    <xf numFmtId="180" fontId="71" fillId="33" borderId="0" xfId="0" applyNumberFormat="1" applyFont="1" applyFill="1" applyAlignment="1">
      <alignment/>
    </xf>
    <xf numFmtId="180" fontId="69" fillId="33" borderId="10" xfId="0" applyNumberFormat="1" applyFont="1" applyFill="1" applyBorder="1" applyAlignment="1">
      <alignment horizontal="left" vertical="top" indent="1"/>
    </xf>
    <xf numFmtId="0" fontId="72" fillId="33" borderId="0" xfId="0" applyFont="1" applyFill="1" applyBorder="1" applyAlignment="1">
      <alignment vertical="top"/>
    </xf>
    <xf numFmtId="0" fontId="71" fillId="33" borderId="0" xfId="0" applyFont="1" applyFill="1" applyAlignment="1">
      <alignment horizontal="right"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wrapText="1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center" vertical="center" wrapText="1"/>
    </xf>
    <xf numFmtId="0" fontId="80" fillId="33" borderId="0" xfId="0" applyFont="1" applyFill="1" applyAlignment="1">
      <alignment/>
    </xf>
    <xf numFmtId="0" fontId="71" fillId="33" borderId="0" xfId="0" applyFont="1" applyFill="1" applyAlignment="1">
      <alignment horizontal="left" vertical="center"/>
    </xf>
    <xf numFmtId="0" fontId="81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/>
    </xf>
    <xf numFmtId="0" fontId="71" fillId="33" borderId="0" xfId="0" applyFont="1" applyFill="1" applyBorder="1" applyAlignment="1">
      <alignment horizontal="left" vertical="center"/>
    </xf>
    <xf numFmtId="0" fontId="80" fillId="33" borderId="0" xfId="0" applyFont="1" applyFill="1" applyAlignment="1">
      <alignment/>
    </xf>
    <xf numFmtId="0" fontId="71" fillId="33" borderId="13" xfId="0" applyFont="1" applyFill="1" applyBorder="1" applyAlignment="1">
      <alignment/>
    </xf>
    <xf numFmtId="170" fontId="71" fillId="33" borderId="0" xfId="44" applyFont="1" applyFill="1" applyAlignment="1">
      <alignment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2" fillId="33" borderId="2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8" fillId="33" borderId="22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right" vertical="center"/>
    </xf>
    <xf numFmtId="0" fontId="68" fillId="33" borderId="25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0" fontId="69" fillId="33" borderId="11" xfId="0" applyFont="1" applyFill="1" applyBorder="1" applyAlignment="1">
      <alignment/>
    </xf>
    <xf numFmtId="0" fontId="71" fillId="33" borderId="12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 vertical="center" indent="1"/>
    </xf>
    <xf numFmtId="180" fontId="69" fillId="33" borderId="17" xfId="0" applyNumberFormat="1" applyFont="1" applyFill="1" applyBorder="1" applyAlignment="1">
      <alignment vertical="center" wrapText="1"/>
    </xf>
    <xf numFmtId="180" fontId="69" fillId="33" borderId="0" xfId="0" applyNumberFormat="1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/>
    </xf>
    <xf numFmtId="180" fontId="69" fillId="33" borderId="10" xfId="0" applyNumberFormat="1" applyFont="1" applyFill="1" applyBorder="1" applyAlignment="1">
      <alignment horizontal="left" vertical="center" wrapText="1" indent="1"/>
    </xf>
    <xf numFmtId="2" fontId="69" fillId="33" borderId="10" xfId="0" applyNumberFormat="1" applyFont="1" applyFill="1" applyBorder="1" applyAlignment="1">
      <alignment horizontal="left" vertical="center" wrapText="1" indent="1"/>
    </xf>
    <xf numFmtId="180" fontId="71" fillId="33" borderId="10" xfId="0" applyNumberFormat="1" applyFont="1" applyFill="1" applyBorder="1" applyAlignment="1">
      <alignment horizontal="left" vertical="center" wrapText="1" indent="1"/>
    </xf>
    <xf numFmtId="0" fontId="69" fillId="33" borderId="32" xfId="0" applyFont="1" applyFill="1" applyBorder="1" applyAlignment="1">
      <alignment wrapText="1"/>
    </xf>
    <xf numFmtId="180" fontId="83" fillId="33" borderId="10" xfId="57" applyNumberFormat="1" applyFont="1" applyFill="1" applyBorder="1" applyAlignment="1">
      <alignment horizontal="left" vertical="center" indent="1"/>
      <protection/>
    </xf>
    <xf numFmtId="0" fontId="71" fillId="33" borderId="17" xfId="0" applyFont="1" applyFill="1" applyBorder="1" applyAlignment="1">
      <alignment/>
    </xf>
    <xf numFmtId="0" fontId="71" fillId="33" borderId="33" xfId="0" applyFont="1" applyFill="1" applyBorder="1" applyAlignment="1">
      <alignment horizontal="left" indent="1"/>
    </xf>
    <xf numFmtId="0" fontId="84" fillId="33" borderId="12" xfId="0" applyFont="1" applyFill="1" applyBorder="1" applyAlignment="1">
      <alignment horizontal="center"/>
    </xf>
    <xf numFmtId="0" fontId="85" fillId="33" borderId="10" xfId="0" applyFont="1" applyFill="1" applyBorder="1" applyAlignment="1">
      <alignment wrapText="1"/>
    </xf>
    <xf numFmtId="0" fontId="85" fillId="33" borderId="12" xfId="0" applyFont="1" applyFill="1" applyBorder="1" applyAlignment="1">
      <alignment horizontal="left" vertical="center" wrapText="1" indent="1"/>
    </xf>
    <xf numFmtId="0" fontId="86" fillId="33" borderId="10" xfId="0" applyFont="1" applyFill="1" applyBorder="1" applyAlignment="1">
      <alignment horizontal="left" vertical="center" wrapText="1" indent="1"/>
    </xf>
    <xf numFmtId="0" fontId="85" fillId="33" borderId="10" xfId="0" applyFont="1" applyFill="1" applyBorder="1" applyAlignment="1">
      <alignment horizontal="left" indent="1"/>
    </xf>
    <xf numFmtId="0" fontId="85" fillId="33" borderId="10" xfId="0" applyFont="1" applyFill="1" applyBorder="1" applyAlignment="1">
      <alignment horizontal="left" vertical="center" wrapText="1" indent="1"/>
    </xf>
    <xf numFmtId="0" fontId="87" fillId="33" borderId="10" xfId="0" applyFont="1" applyFill="1" applyBorder="1" applyAlignment="1">
      <alignment horizontal="left" vertical="center" wrapText="1" indent="1"/>
    </xf>
    <xf numFmtId="0" fontId="84" fillId="33" borderId="12" xfId="0" applyFont="1" applyFill="1" applyBorder="1" applyAlignment="1">
      <alignment horizontal="left" vertical="center" wrapText="1" indent="1"/>
    </xf>
    <xf numFmtId="0" fontId="84" fillId="33" borderId="10" xfId="0" applyFont="1" applyFill="1" applyBorder="1" applyAlignment="1">
      <alignment horizontal="left" indent="1"/>
    </xf>
    <xf numFmtId="0" fontId="84" fillId="33" borderId="0" xfId="0" applyFont="1" applyFill="1" applyAlignment="1">
      <alignment/>
    </xf>
    <xf numFmtId="180" fontId="69" fillId="33" borderId="12" xfId="0" applyNumberFormat="1" applyFont="1" applyFill="1" applyBorder="1" applyAlignment="1">
      <alignment horizontal="left" vertical="center" wrapText="1" indent="1"/>
    </xf>
    <xf numFmtId="0" fontId="71" fillId="33" borderId="34" xfId="0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0" fontId="71" fillId="33" borderId="35" xfId="0" applyFont="1" applyFill="1" applyBorder="1" applyAlignment="1">
      <alignment horizontal="left" indent="1"/>
    </xf>
    <xf numFmtId="2" fontId="69" fillId="33" borderId="12" xfId="0" applyNumberFormat="1" applyFont="1" applyFill="1" applyBorder="1" applyAlignment="1">
      <alignment horizontal="left" vertical="center" wrapText="1" indent="1"/>
    </xf>
    <xf numFmtId="0" fontId="76" fillId="33" borderId="10" xfId="0" applyFont="1" applyFill="1" applyBorder="1" applyAlignment="1">
      <alignment/>
    </xf>
    <xf numFmtId="0" fontId="71" fillId="33" borderId="36" xfId="0" applyFont="1" applyFill="1" applyBorder="1" applyAlignment="1">
      <alignment/>
    </xf>
    <xf numFmtId="180" fontId="69" fillId="33" borderId="32" xfId="0" applyNumberFormat="1" applyFont="1" applyFill="1" applyBorder="1" applyAlignment="1">
      <alignment horizontal="left" vertical="center" wrapText="1" indent="1"/>
    </xf>
    <xf numFmtId="180" fontId="69" fillId="33" borderId="11" xfId="0" applyNumberFormat="1" applyFont="1" applyFill="1" applyBorder="1" applyAlignment="1">
      <alignment horizontal="left" vertical="center" wrapText="1" indent="1"/>
    </xf>
    <xf numFmtId="0" fontId="76" fillId="33" borderId="19" xfId="0" applyFont="1" applyFill="1" applyBorder="1" applyAlignment="1">
      <alignment/>
    </xf>
    <xf numFmtId="0" fontId="69" fillId="33" borderId="0" xfId="0" applyFont="1" applyFill="1" applyAlignment="1">
      <alignment/>
    </xf>
    <xf numFmtId="0" fontId="69" fillId="33" borderId="10" xfId="0" applyFont="1" applyFill="1" applyBorder="1" applyAlignment="1">
      <alignment vertical="top"/>
    </xf>
    <xf numFmtId="0" fontId="72" fillId="33" borderId="10" xfId="0" applyFont="1" applyFill="1" applyBorder="1" applyAlignment="1">
      <alignment vertical="top"/>
    </xf>
    <xf numFmtId="180" fontId="72" fillId="33" borderId="10" xfId="0" applyNumberFormat="1" applyFont="1" applyFill="1" applyBorder="1" applyAlignment="1">
      <alignment horizontal="left" vertical="top" indent="1"/>
    </xf>
    <xf numFmtId="180" fontId="71" fillId="33" borderId="10" xfId="0" applyNumberFormat="1" applyFont="1" applyFill="1" applyBorder="1" applyAlignment="1">
      <alignment/>
    </xf>
    <xf numFmtId="2" fontId="71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 vertical="top"/>
    </xf>
    <xf numFmtId="0" fontId="88" fillId="33" borderId="0" xfId="0" applyFont="1" applyFill="1" applyAlignment="1">
      <alignment horizontal="center" vertical="top"/>
    </xf>
    <xf numFmtId="0" fontId="72" fillId="33" borderId="0" xfId="0" applyFont="1" applyFill="1" applyAlignment="1">
      <alignment horizontal="center" vertical="top"/>
    </xf>
    <xf numFmtId="0" fontId="89" fillId="33" borderId="10" xfId="0" applyFont="1" applyFill="1" applyBorder="1" applyAlignment="1">
      <alignment horizontal="center"/>
    </xf>
    <xf numFmtId="0" fontId="84" fillId="33" borderId="36" xfId="0" applyFont="1" applyFill="1" applyBorder="1" applyAlignment="1">
      <alignment horizontal="left" indent="1"/>
    </xf>
    <xf numFmtId="0" fontId="89" fillId="33" borderId="11" xfId="0" applyFont="1" applyFill="1" applyBorder="1" applyAlignment="1">
      <alignment horizontal="center"/>
    </xf>
    <xf numFmtId="0" fontId="84" fillId="33" borderId="33" xfId="0" applyFont="1" applyFill="1" applyBorder="1" applyAlignment="1">
      <alignment horizontal="left" indent="1"/>
    </xf>
    <xf numFmtId="0" fontId="85" fillId="33" borderId="36" xfId="0" applyFont="1" applyFill="1" applyBorder="1" applyAlignment="1">
      <alignment horizontal="left" vertical="center" wrapText="1" indent="1"/>
    </xf>
    <xf numFmtId="0" fontId="85" fillId="33" borderId="18" xfId="0" applyFont="1" applyFill="1" applyBorder="1" applyAlignment="1">
      <alignment horizontal="left" indent="1"/>
    </xf>
    <xf numFmtId="0" fontId="84" fillId="33" borderId="31" xfId="0" applyFont="1" applyFill="1" applyBorder="1" applyAlignment="1">
      <alignment horizontal="left" indent="1"/>
    </xf>
    <xf numFmtId="0" fontId="84" fillId="33" borderId="35" xfId="0" applyFont="1" applyFill="1" applyBorder="1" applyAlignment="1">
      <alignment horizontal="left" indent="1"/>
    </xf>
    <xf numFmtId="0" fontId="84" fillId="33" borderId="19" xfId="0" applyFont="1" applyFill="1" applyBorder="1" applyAlignment="1">
      <alignment horizontal="left" indent="1"/>
    </xf>
    <xf numFmtId="0" fontId="84" fillId="33" borderId="33" xfId="0" applyFont="1" applyFill="1" applyBorder="1" applyAlignment="1">
      <alignment/>
    </xf>
    <xf numFmtId="0" fontId="90" fillId="33" borderId="10" xfId="0" applyFont="1" applyFill="1" applyBorder="1" applyAlignment="1">
      <alignment/>
    </xf>
    <xf numFmtId="180" fontId="85" fillId="33" borderId="10" xfId="0" applyNumberFormat="1" applyFont="1" applyFill="1" applyBorder="1" applyAlignment="1">
      <alignment horizontal="left" indent="1"/>
    </xf>
    <xf numFmtId="0" fontId="84" fillId="33" borderId="10" xfId="0" applyFont="1" applyFill="1" applyBorder="1" applyAlignment="1">
      <alignment horizontal="left" vertical="center" wrapText="1" indent="1"/>
    </xf>
    <xf numFmtId="0" fontId="84" fillId="33" borderId="36" xfId="0" applyFont="1" applyFill="1" applyBorder="1" applyAlignment="1">
      <alignment/>
    </xf>
    <xf numFmtId="0" fontId="85" fillId="33" borderId="19" xfId="0" applyFont="1" applyFill="1" applyBorder="1" applyAlignment="1">
      <alignment/>
    </xf>
    <xf numFmtId="180" fontId="86" fillId="33" borderId="10" xfId="0" applyNumberFormat="1" applyFont="1" applyFill="1" applyBorder="1" applyAlignment="1">
      <alignment horizontal="left" vertical="center" wrapText="1" indent="1"/>
    </xf>
    <xf numFmtId="180" fontId="84" fillId="33" borderId="0" xfId="0" applyNumberFormat="1" applyFont="1" applyFill="1" applyAlignment="1">
      <alignment/>
    </xf>
    <xf numFmtId="0" fontId="85" fillId="33" borderId="11" xfId="0" applyFont="1" applyFill="1" applyBorder="1" applyAlignment="1">
      <alignment/>
    </xf>
    <xf numFmtId="0" fontId="87" fillId="33" borderId="10" xfId="0" applyFont="1" applyFill="1" applyBorder="1" applyAlignment="1">
      <alignment horizontal="left" vertical="center" indent="1"/>
    </xf>
    <xf numFmtId="0" fontId="84" fillId="33" borderId="35" xfId="0" applyFont="1" applyFill="1" applyBorder="1" applyAlignment="1">
      <alignment horizontal="left" vertical="center" wrapText="1" indent="1"/>
    </xf>
    <xf numFmtId="180" fontId="85" fillId="33" borderId="17" xfId="0" applyNumberFormat="1" applyFont="1" applyFill="1" applyBorder="1" applyAlignment="1">
      <alignment vertical="center" wrapText="1"/>
    </xf>
    <xf numFmtId="180" fontId="85" fillId="33" borderId="0" xfId="0" applyNumberFormat="1" applyFont="1" applyFill="1" applyBorder="1" applyAlignment="1">
      <alignment vertical="center" wrapText="1"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0" fontId="87" fillId="33" borderId="11" xfId="0" applyFont="1" applyFill="1" applyBorder="1" applyAlignment="1">
      <alignment horizontal="left" vertical="center" indent="1"/>
    </xf>
    <xf numFmtId="0" fontId="84" fillId="33" borderId="31" xfId="0" applyFont="1" applyFill="1" applyBorder="1" applyAlignment="1">
      <alignment horizontal="left" vertical="center" wrapText="1" indent="1"/>
    </xf>
    <xf numFmtId="180" fontId="91" fillId="33" borderId="10" xfId="57" applyNumberFormat="1" applyFont="1" applyFill="1" applyBorder="1" applyAlignment="1">
      <alignment horizontal="left" vertical="center" indent="1"/>
      <protection/>
    </xf>
    <xf numFmtId="180" fontId="91" fillId="33" borderId="37" xfId="57" applyNumberFormat="1" applyFont="1" applyFill="1" applyBorder="1" applyAlignment="1">
      <alignment horizontal="left" vertical="center" indent="1"/>
      <protection/>
    </xf>
    <xf numFmtId="180" fontId="84" fillId="33" borderId="12" xfId="0" applyNumberFormat="1" applyFont="1" applyFill="1" applyBorder="1" applyAlignment="1">
      <alignment horizontal="left" vertical="center" wrapText="1" indent="1"/>
    </xf>
    <xf numFmtId="180" fontId="92" fillId="33" borderId="10" xfId="57" applyNumberFormat="1" applyFont="1" applyFill="1" applyBorder="1" applyAlignment="1">
      <alignment horizontal="left" vertical="center" indent="1"/>
      <protection/>
    </xf>
    <xf numFmtId="0" fontId="84" fillId="33" borderId="18" xfId="0" applyFont="1" applyFill="1" applyBorder="1" applyAlignment="1">
      <alignment horizontal="left" indent="1"/>
    </xf>
    <xf numFmtId="0" fontId="84" fillId="33" borderId="38" xfId="0" applyFont="1" applyFill="1" applyBorder="1" applyAlignment="1">
      <alignment horizontal="left" vertical="center" wrapText="1" indent="1"/>
    </xf>
    <xf numFmtId="0" fontId="84" fillId="33" borderId="33" xfId="0" applyFont="1" applyFill="1" applyBorder="1" applyAlignment="1">
      <alignment horizontal="left" vertical="center" wrapText="1" indent="1"/>
    </xf>
    <xf numFmtId="0" fontId="85" fillId="33" borderId="32" xfId="0" applyFont="1" applyFill="1" applyBorder="1" applyAlignment="1">
      <alignment wrapText="1"/>
    </xf>
    <xf numFmtId="0" fontId="84" fillId="33" borderId="17" xfId="0" applyFont="1" applyFill="1" applyBorder="1" applyAlignment="1">
      <alignment/>
    </xf>
    <xf numFmtId="0" fontId="84" fillId="33" borderId="0" xfId="0" applyFont="1" applyFill="1" applyAlignment="1">
      <alignment/>
    </xf>
    <xf numFmtId="180" fontId="85" fillId="33" borderId="12" xfId="0" applyNumberFormat="1" applyFont="1" applyFill="1" applyBorder="1" applyAlignment="1">
      <alignment horizontal="left" vertical="center" wrapText="1" indent="1"/>
    </xf>
    <xf numFmtId="180" fontId="85" fillId="33" borderId="10" xfId="0" applyNumberFormat="1" applyFont="1" applyFill="1" applyBorder="1" applyAlignment="1">
      <alignment horizontal="left" vertical="center" wrapText="1" indent="1"/>
    </xf>
    <xf numFmtId="180" fontId="84" fillId="33" borderId="10" xfId="0" applyNumberFormat="1" applyFont="1" applyFill="1" applyBorder="1" applyAlignment="1">
      <alignment horizontal="left" vertical="center" wrapText="1" indent="1"/>
    </xf>
    <xf numFmtId="0" fontId="84" fillId="33" borderId="39" xfId="0" applyFont="1" applyFill="1" applyBorder="1" applyAlignment="1">
      <alignment horizontal="left" vertical="center" wrapText="1" indent="1"/>
    </xf>
    <xf numFmtId="0" fontId="84" fillId="33" borderId="13" xfId="0" applyFont="1" applyFill="1" applyBorder="1" applyAlignment="1">
      <alignment horizontal="left" vertical="center" wrapText="1" indent="1"/>
    </xf>
    <xf numFmtId="0" fontId="84" fillId="33" borderId="11" xfId="0" applyFont="1" applyFill="1" applyBorder="1" applyAlignment="1">
      <alignment horizontal="center"/>
    </xf>
    <xf numFmtId="0" fontId="85" fillId="33" borderId="40" xfId="0" applyFont="1" applyFill="1" applyBorder="1" applyAlignment="1">
      <alignment horizontal="left" indent="1"/>
    </xf>
    <xf numFmtId="0" fontId="85" fillId="33" borderId="38" xfId="0" applyFont="1" applyFill="1" applyBorder="1" applyAlignment="1">
      <alignment horizontal="left" vertical="center" wrapText="1" indent="1"/>
    </xf>
    <xf numFmtId="0" fontId="85" fillId="33" borderId="33" xfId="0" applyFont="1" applyFill="1" applyBorder="1" applyAlignment="1">
      <alignment horizontal="left" vertical="center" wrapText="1" indent="1"/>
    </xf>
    <xf numFmtId="0" fontId="85" fillId="33" borderId="32" xfId="0" applyFont="1" applyFill="1" applyBorder="1" applyAlignment="1">
      <alignment horizontal="left" vertical="center" wrapText="1" indent="1"/>
    </xf>
    <xf numFmtId="0" fontId="87" fillId="33" borderId="35" xfId="0" applyFont="1" applyFill="1" applyBorder="1" applyAlignment="1">
      <alignment horizontal="left" vertical="center" wrapText="1" indent="1"/>
    </xf>
    <xf numFmtId="0" fontId="85" fillId="33" borderId="32" xfId="0" applyFont="1" applyFill="1" applyBorder="1" applyAlignment="1">
      <alignment/>
    </xf>
    <xf numFmtId="0" fontId="84" fillId="33" borderId="41" xfId="0" applyFont="1" applyFill="1" applyBorder="1" applyAlignment="1">
      <alignment horizontal="left" indent="1"/>
    </xf>
    <xf numFmtId="180" fontId="92" fillId="33" borderId="42" xfId="0" applyNumberFormat="1" applyFont="1" applyFill="1" applyBorder="1" applyAlignment="1">
      <alignment horizontal="left" vertical="center" wrapText="1" indent="1"/>
    </xf>
    <xf numFmtId="180" fontId="92" fillId="33" borderId="22" xfId="0" applyNumberFormat="1" applyFont="1" applyFill="1" applyBorder="1" applyAlignment="1">
      <alignment horizontal="left" vertical="center" wrapText="1" indent="1"/>
    </xf>
    <xf numFmtId="0" fontId="85" fillId="33" borderId="35" xfId="0" applyFont="1" applyFill="1" applyBorder="1" applyAlignment="1">
      <alignment horizontal="left" indent="1"/>
    </xf>
    <xf numFmtId="0" fontId="90" fillId="33" borderId="19" xfId="0" applyFont="1" applyFill="1" applyBorder="1" applyAlignment="1">
      <alignment/>
    </xf>
    <xf numFmtId="180" fontId="84" fillId="33" borderId="33" xfId="0" applyNumberFormat="1" applyFont="1" applyFill="1" applyBorder="1" applyAlignment="1">
      <alignment horizontal="left" indent="1"/>
    </xf>
    <xf numFmtId="180" fontId="84" fillId="33" borderId="0" xfId="0" applyNumberFormat="1" applyFont="1" applyFill="1" applyBorder="1" applyAlignment="1">
      <alignment/>
    </xf>
    <xf numFmtId="0" fontId="84" fillId="33" borderId="11" xfId="0" applyFont="1" applyFill="1" applyBorder="1" applyAlignment="1">
      <alignment horizontal="left" indent="1"/>
    </xf>
    <xf numFmtId="180" fontId="84" fillId="33" borderId="10" xfId="0" applyNumberFormat="1" applyFont="1" applyFill="1" applyBorder="1" applyAlignment="1">
      <alignment horizontal="left" indent="1"/>
    </xf>
    <xf numFmtId="0" fontId="84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vertical="center" wrapText="1"/>
    </xf>
    <xf numFmtId="180" fontId="85" fillId="33" borderId="10" xfId="0" applyNumberFormat="1" applyFont="1" applyFill="1" applyBorder="1" applyAlignment="1">
      <alignment horizontal="left" vertical="top" indent="1"/>
    </xf>
    <xf numFmtId="0" fontId="84" fillId="33" borderId="11" xfId="0" applyFont="1" applyFill="1" applyBorder="1" applyAlignment="1">
      <alignment horizontal="left" vertical="center" wrapText="1" indent="1"/>
    </xf>
    <xf numFmtId="0" fontId="86" fillId="33" borderId="10" xfId="0" applyFont="1" applyFill="1" applyBorder="1" applyAlignment="1">
      <alignment horizontal="left" vertical="center" indent="1"/>
    </xf>
    <xf numFmtId="0" fontId="87" fillId="33" borderId="32" xfId="0" applyFont="1" applyFill="1" applyBorder="1" applyAlignment="1">
      <alignment horizontal="left" vertical="center" wrapText="1" indent="1"/>
    </xf>
    <xf numFmtId="0" fontId="85" fillId="33" borderId="10" xfId="0" applyFont="1" applyFill="1" applyBorder="1" applyAlignment="1">
      <alignment horizontal="left" wrapText="1"/>
    </xf>
    <xf numFmtId="0" fontId="85" fillId="33" borderId="11" xfId="0" applyFont="1" applyFill="1" applyBorder="1" applyAlignment="1">
      <alignment horizontal="left" vertical="center" wrapText="1" indent="1"/>
    </xf>
    <xf numFmtId="0" fontId="72" fillId="33" borderId="0" xfId="0" applyFont="1" applyFill="1" applyAlignment="1">
      <alignment vertical="top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left" vertical="center" indent="1"/>
    </xf>
    <xf numFmtId="2" fontId="86" fillId="33" borderId="10" xfId="0" applyNumberFormat="1" applyFont="1" applyFill="1" applyBorder="1" applyAlignment="1">
      <alignment horizontal="left" vertical="center" wrapText="1" indent="1"/>
    </xf>
    <xf numFmtId="2" fontId="84" fillId="33" borderId="10" xfId="0" applyNumberFormat="1" applyFont="1" applyFill="1" applyBorder="1" applyAlignment="1">
      <alignment horizontal="left" indent="1"/>
    </xf>
    <xf numFmtId="2" fontId="71" fillId="33" borderId="0" xfId="0" applyNumberFormat="1" applyFont="1" applyFill="1" applyAlignment="1">
      <alignment/>
    </xf>
    <xf numFmtId="0" fontId="82" fillId="33" borderId="43" xfId="0" applyFont="1" applyFill="1" applyBorder="1" applyAlignment="1">
      <alignment horizontal="center" vertical="center"/>
    </xf>
    <xf numFmtId="0" fontId="78" fillId="33" borderId="44" xfId="0" applyFont="1" applyFill="1" applyBorder="1" applyAlignment="1">
      <alignment/>
    </xf>
    <xf numFmtId="0" fontId="78" fillId="33" borderId="45" xfId="0" applyFont="1" applyFill="1" applyBorder="1" applyAlignment="1">
      <alignment/>
    </xf>
    <xf numFmtId="0" fontId="69" fillId="33" borderId="43" xfId="0" applyFont="1" applyFill="1" applyBorder="1" applyAlignment="1">
      <alignment horizontal="center" vertical="center" wrapText="1"/>
    </xf>
    <xf numFmtId="0" fontId="93" fillId="33" borderId="43" xfId="0" applyFont="1" applyFill="1" applyBorder="1" applyAlignment="1">
      <alignment horizontal="center" vertical="center" wrapText="1"/>
    </xf>
    <xf numFmtId="0" fontId="93" fillId="33" borderId="24" xfId="0" applyFont="1" applyFill="1" applyBorder="1" applyAlignment="1">
      <alignment horizontal="center" vertical="center" wrapText="1"/>
    </xf>
    <xf numFmtId="0" fontId="78" fillId="33" borderId="46" xfId="0" applyFont="1" applyFill="1" applyBorder="1" applyAlignment="1">
      <alignment/>
    </xf>
    <xf numFmtId="0" fontId="78" fillId="33" borderId="47" xfId="0" applyFont="1" applyFill="1" applyBorder="1" applyAlignment="1">
      <alignment/>
    </xf>
    <xf numFmtId="0" fontId="78" fillId="33" borderId="48" xfId="0" applyFont="1" applyFill="1" applyBorder="1" applyAlignment="1">
      <alignment/>
    </xf>
    <xf numFmtId="0" fontId="78" fillId="33" borderId="49" xfId="0" applyFont="1" applyFill="1" applyBorder="1" applyAlignment="1">
      <alignment/>
    </xf>
    <xf numFmtId="0" fontId="78" fillId="33" borderId="50" xfId="0" applyFont="1" applyFill="1" applyBorder="1" applyAlignment="1">
      <alignment/>
    </xf>
    <xf numFmtId="0" fontId="71" fillId="33" borderId="51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/>
    </xf>
    <xf numFmtId="0" fontId="78" fillId="33" borderId="52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180" fontId="69" fillId="33" borderId="17" xfId="0" applyNumberFormat="1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180" fontId="71" fillId="33" borderId="17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/>
    </xf>
    <xf numFmtId="0" fontId="93" fillId="33" borderId="53" xfId="0" applyFont="1" applyFill="1" applyBorder="1" applyAlignment="1">
      <alignment horizontal="center" vertical="center" wrapText="1"/>
    </xf>
    <xf numFmtId="0" fontId="93" fillId="33" borderId="46" xfId="0" applyFont="1" applyFill="1" applyBorder="1" applyAlignment="1">
      <alignment horizontal="center" vertical="center" wrapText="1"/>
    </xf>
    <xf numFmtId="0" fontId="93" fillId="33" borderId="49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top"/>
    </xf>
    <xf numFmtId="0" fontId="71" fillId="33" borderId="51" xfId="0" applyFont="1" applyFill="1" applyBorder="1" applyAlignment="1">
      <alignment horizontal="center" vertical="center" wrapText="1"/>
    </xf>
    <xf numFmtId="0" fontId="78" fillId="33" borderId="42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1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1" customWidth="1"/>
    <col min="2" max="2" width="42.140625" style="11" customWidth="1"/>
    <col min="3" max="3" width="13.28125" style="11" customWidth="1"/>
    <col min="4" max="4" width="17.00390625" style="11" customWidth="1"/>
    <col min="5" max="5" width="16.28125" style="11" customWidth="1"/>
    <col min="6" max="6" width="15.140625" style="11" customWidth="1"/>
    <col min="7" max="7" width="15.8515625" style="11" customWidth="1"/>
    <col min="8" max="9" width="14.140625" style="11" customWidth="1"/>
    <col min="10" max="10" width="13.28125" style="11" customWidth="1"/>
    <col min="11" max="11" width="12.57421875" style="11" customWidth="1"/>
    <col min="12" max="12" width="9.8515625" style="11" customWidth="1"/>
    <col min="13" max="13" width="12.140625" style="11" customWidth="1"/>
    <col min="14" max="14" width="13.57421875" style="11" customWidth="1"/>
    <col min="15" max="15" width="11.28125" style="11" customWidth="1"/>
    <col min="16" max="16" width="14.7109375" style="11" customWidth="1"/>
    <col min="17" max="17" width="17.7109375" style="11" customWidth="1"/>
    <col min="18" max="18" width="15.00390625" style="11" customWidth="1"/>
    <col min="19" max="19" width="14.28125" style="11" customWidth="1"/>
    <col min="20" max="20" width="11.57421875" style="11" customWidth="1"/>
    <col min="21" max="21" width="13.8515625" style="11" customWidth="1"/>
    <col min="22" max="22" width="14.8515625" style="11" customWidth="1"/>
    <col min="23" max="23" width="15.00390625" style="11" customWidth="1"/>
    <col min="24" max="24" width="12.7109375" style="11" customWidth="1"/>
    <col min="25" max="25" width="14.7109375" style="11" customWidth="1"/>
    <col min="26" max="26" width="15.7109375" style="11" customWidth="1"/>
    <col min="27" max="27" width="14.00390625" style="11" customWidth="1"/>
    <col min="28" max="28" width="13.140625" style="11" customWidth="1"/>
    <col min="29" max="29" width="13.421875" style="11" customWidth="1"/>
    <col min="30" max="30" width="14.140625" style="11" customWidth="1"/>
    <col min="31" max="31" width="11.421875" style="11" customWidth="1"/>
    <col min="32" max="32" width="10.7109375" style="11" customWidth="1"/>
    <col min="33" max="33" width="11.140625" style="11" customWidth="1"/>
    <col min="34" max="34" width="12.421875" style="11" customWidth="1"/>
    <col min="35" max="35" width="10.57421875" style="11" customWidth="1"/>
    <col min="36" max="36" width="12.57421875" style="11" customWidth="1"/>
    <col min="37" max="37" width="15.421875" style="11" customWidth="1"/>
    <col min="38" max="38" width="17.140625" style="11" customWidth="1"/>
    <col min="39" max="16384" width="9.140625" style="11" customWidth="1"/>
  </cols>
  <sheetData>
    <row r="1" ht="12.75">
      <c r="L1" s="16" t="s">
        <v>9</v>
      </c>
    </row>
    <row r="2" ht="12.75">
      <c r="L2" s="16" t="s">
        <v>10</v>
      </c>
    </row>
    <row r="3" ht="12.75">
      <c r="L3" s="16" t="s">
        <v>5</v>
      </c>
    </row>
    <row r="4" ht="12.75">
      <c r="L4" s="16" t="s">
        <v>6</v>
      </c>
    </row>
    <row r="5" spans="12:25" ht="12.75">
      <c r="L5" s="16" t="s">
        <v>138</v>
      </c>
      <c r="M5" s="16"/>
      <c r="N5" s="16"/>
      <c r="P5" s="16"/>
      <c r="Q5" s="16"/>
      <c r="S5" s="16"/>
      <c r="T5" s="16"/>
      <c r="U5" s="16"/>
      <c r="X5" s="16"/>
      <c r="Y5" s="16"/>
    </row>
    <row r="6" ht="12.75"/>
    <row r="7" spans="2:18" ht="30" customHeight="1">
      <c r="B7" s="17"/>
      <c r="C7" s="18" t="s">
        <v>11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6.25" customHeight="1">
      <c r="A8" s="20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</row>
    <row r="9" spans="1:18" ht="18" customHeight="1">
      <c r="A9" s="20"/>
      <c r="B9" s="20" t="s">
        <v>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</row>
    <row r="10" spans="2:21" ht="21" customHeight="1">
      <c r="B10" s="20" t="s">
        <v>139</v>
      </c>
      <c r="C10" s="20"/>
      <c r="D10" s="20"/>
      <c r="E10" s="20"/>
      <c r="F10" s="20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6" ht="16.5" customHeight="1">
      <c r="A11" s="23"/>
      <c r="B11" s="24" t="s">
        <v>141</v>
      </c>
      <c r="C11" s="25"/>
      <c r="D11" s="25"/>
      <c r="E11" s="25"/>
      <c r="F11" s="25"/>
    </row>
    <row r="12" spans="1:18" ht="20.25" customHeight="1">
      <c r="A12" s="21"/>
      <c r="B12" s="21"/>
      <c r="C12" s="2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2"/>
    </row>
    <row r="13" spans="1:18" ht="15" customHeight="1">
      <c r="A13" s="27" t="s">
        <v>14</v>
      </c>
      <c r="B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2.75" customHeight="1">
      <c r="A14" s="28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38" ht="24.75" customHeight="1">
      <c r="A15" s="30" t="s">
        <v>15</v>
      </c>
      <c r="B15" s="29"/>
      <c r="C15" s="29"/>
      <c r="G15" s="11" t="s">
        <v>8</v>
      </c>
      <c r="AK15" s="29"/>
      <c r="AL15" s="11" t="s">
        <v>134</v>
      </c>
    </row>
    <row r="16" spans="1:37" ht="18.75" customHeight="1" thickBot="1">
      <c r="A16" s="30"/>
      <c r="B16" s="29"/>
      <c r="C16" s="29"/>
      <c r="I16" s="31"/>
      <c r="K16" s="31"/>
      <c r="AK16" s="29"/>
    </row>
    <row r="17" spans="1:37" ht="34.5" customHeight="1" thickBot="1">
      <c r="A17" s="177" t="s">
        <v>16</v>
      </c>
      <c r="B17" s="180" t="s">
        <v>17</v>
      </c>
      <c r="C17" s="181" t="s">
        <v>18</v>
      </c>
      <c r="D17" s="182" t="s">
        <v>19</v>
      </c>
      <c r="E17" s="183"/>
      <c r="F17" s="184"/>
      <c r="G17" s="188" t="s">
        <v>20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  <c r="V17" s="199" t="s">
        <v>21</v>
      </c>
      <c r="W17" s="200"/>
      <c r="X17" s="200"/>
      <c r="Y17" s="205" t="s">
        <v>20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9"/>
    </row>
    <row r="18" spans="1:39" ht="70.5" customHeight="1" thickBot="1">
      <c r="A18" s="178"/>
      <c r="B18" s="178"/>
      <c r="C18" s="178"/>
      <c r="D18" s="185"/>
      <c r="E18" s="186"/>
      <c r="F18" s="187"/>
      <c r="G18" s="203" t="s">
        <v>22</v>
      </c>
      <c r="H18" s="189"/>
      <c r="I18" s="204"/>
      <c r="J18" s="203" t="s">
        <v>23</v>
      </c>
      <c r="K18" s="189"/>
      <c r="L18" s="204"/>
      <c r="M18" s="203" t="s">
        <v>0</v>
      </c>
      <c r="N18" s="189"/>
      <c r="O18" s="204"/>
      <c r="P18" s="203" t="s">
        <v>1</v>
      </c>
      <c r="Q18" s="189"/>
      <c r="R18" s="204"/>
      <c r="S18" s="203" t="s">
        <v>2</v>
      </c>
      <c r="T18" s="189"/>
      <c r="U18" s="204"/>
      <c r="V18" s="201"/>
      <c r="W18" s="201"/>
      <c r="X18" s="201"/>
      <c r="Y18" s="191" t="s">
        <v>38</v>
      </c>
      <c r="Z18" s="191"/>
      <c r="AA18" s="191"/>
      <c r="AB18" s="191" t="s">
        <v>4</v>
      </c>
      <c r="AC18" s="191"/>
      <c r="AD18" s="191"/>
      <c r="AE18" s="191" t="s">
        <v>3</v>
      </c>
      <c r="AF18" s="191"/>
      <c r="AG18" s="191"/>
      <c r="AH18" s="193" t="s">
        <v>131</v>
      </c>
      <c r="AI18" s="194"/>
      <c r="AJ18" s="195"/>
      <c r="AK18" s="32"/>
      <c r="AM18" s="33"/>
    </row>
    <row r="19" spans="1:131" ht="50.25" customHeight="1" thickBot="1">
      <c r="A19" s="179"/>
      <c r="B19" s="179"/>
      <c r="C19" s="179"/>
      <c r="D19" s="34" t="s">
        <v>24</v>
      </c>
      <c r="E19" s="35" t="s">
        <v>25</v>
      </c>
      <c r="F19" s="36" t="s">
        <v>26</v>
      </c>
      <c r="G19" s="34" t="s">
        <v>24</v>
      </c>
      <c r="H19" s="35" t="s">
        <v>25</v>
      </c>
      <c r="I19" s="36" t="s">
        <v>26</v>
      </c>
      <c r="J19" s="34" t="s">
        <v>24</v>
      </c>
      <c r="K19" s="35" t="s">
        <v>25</v>
      </c>
      <c r="L19" s="36" t="s">
        <v>26</v>
      </c>
      <c r="M19" s="34" t="s">
        <v>24</v>
      </c>
      <c r="N19" s="35" t="s">
        <v>25</v>
      </c>
      <c r="O19" s="36" t="s">
        <v>26</v>
      </c>
      <c r="P19" s="34" t="s">
        <v>24</v>
      </c>
      <c r="Q19" s="35" t="s">
        <v>25</v>
      </c>
      <c r="R19" s="36" t="s">
        <v>26</v>
      </c>
      <c r="S19" s="34" t="s">
        <v>24</v>
      </c>
      <c r="T19" s="35" t="s">
        <v>25</v>
      </c>
      <c r="U19" s="37" t="s">
        <v>26</v>
      </c>
      <c r="V19" s="34" t="s">
        <v>24</v>
      </c>
      <c r="W19" s="35" t="s">
        <v>25</v>
      </c>
      <c r="X19" s="36" t="s">
        <v>26</v>
      </c>
      <c r="Y19" s="38" t="s">
        <v>24</v>
      </c>
      <c r="Z19" s="39" t="s">
        <v>25</v>
      </c>
      <c r="AA19" s="40" t="s">
        <v>26</v>
      </c>
      <c r="AB19" s="38" t="s">
        <v>24</v>
      </c>
      <c r="AC19" s="39" t="s">
        <v>25</v>
      </c>
      <c r="AD19" s="40" t="s">
        <v>26</v>
      </c>
      <c r="AE19" s="38" t="s">
        <v>24</v>
      </c>
      <c r="AF19" s="39" t="s">
        <v>25</v>
      </c>
      <c r="AG19" s="40" t="s">
        <v>26</v>
      </c>
      <c r="AH19" s="38" t="s">
        <v>24</v>
      </c>
      <c r="AI19" s="39" t="s">
        <v>25</v>
      </c>
      <c r="AJ19" s="41" t="s">
        <v>26</v>
      </c>
      <c r="AK19" s="42"/>
      <c r="AL19" s="42" t="s">
        <v>37</v>
      </c>
      <c r="AM19" s="43"/>
      <c r="AN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</row>
    <row r="20" spans="1:131" ht="13.5" thickBot="1">
      <c r="A20" s="44">
        <v>1</v>
      </c>
      <c r="B20" s="45">
        <v>2</v>
      </c>
      <c r="C20" s="46">
        <v>3</v>
      </c>
      <c r="D20" s="47"/>
      <c r="E20" s="48">
        <v>5</v>
      </c>
      <c r="F20" s="49">
        <v>6</v>
      </c>
      <c r="G20" s="50">
        <v>7</v>
      </c>
      <c r="H20" s="51">
        <v>8</v>
      </c>
      <c r="I20" s="52">
        <v>9</v>
      </c>
      <c r="J20" s="50">
        <v>10</v>
      </c>
      <c r="K20" s="51">
        <v>11</v>
      </c>
      <c r="L20" s="53">
        <v>12</v>
      </c>
      <c r="M20" s="54">
        <v>13</v>
      </c>
      <c r="N20" s="48">
        <v>14</v>
      </c>
      <c r="O20" s="55">
        <v>15</v>
      </c>
      <c r="P20" s="50">
        <v>16</v>
      </c>
      <c r="Q20" s="51">
        <v>17</v>
      </c>
      <c r="R20" s="52">
        <v>18</v>
      </c>
      <c r="S20" s="54">
        <v>19</v>
      </c>
      <c r="T20" s="48">
        <v>20</v>
      </c>
      <c r="U20" s="55">
        <v>21</v>
      </c>
      <c r="V20" s="56">
        <v>22</v>
      </c>
      <c r="W20" s="51">
        <v>23</v>
      </c>
      <c r="X20" s="53">
        <v>24</v>
      </c>
      <c r="Y20" s="57">
        <v>25</v>
      </c>
      <c r="Z20" s="58">
        <v>26</v>
      </c>
      <c r="AA20" s="55">
        <v>27</v>
      </c>
      <c r="AB20" s="50">
        <v>28</v>
      </c>
      <c r="AC20" s="51">
        <v>29</v>
      </c>
      <c r="AD20" s="53">
        <v>30</v>
      </c>
      <c r="AE20" s="54">
        <v>31</v>
      </c>
      <c r="AF20" s="48">
        <v>32</v>
      </c>
      <c r="AG20" s="49">
        <v>33</v>
      </c>
      <c r="AH20" s="50">
        <v>34</v>
      </c>
      <c r="AI20" s="51">
        <v>35</v>
      </c>
      <c r="AJ20" s="53">
        <v>36</v>
      </c>
      <c r="AK20" s="59"/>
      <c r="AL20" s="42"/>
      <c r="AM20" s="43" t="s">
        <v>8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</row>
    <row r="21" spans="1:207" ht="25.5" customHeight="1">
      <c r="A21" s="60">
        <v>1</v>
      </c>
      <c r="B21" s="61" t="s">
        <v>42</v>
      </c>
      <c r="C21" s="5">
        <f>C22+C23</f>
        <v>3362.6000000000004</v>
      </c>
      <c r="D21" s="5">
        <f>D22+D23</f>
        <v>59159.5</v>
      </c>
      <c r="E21" s="5">
        <f>E22+E23</f>
        <v>58584.63</v>
      </c>
      <c r="F21" s="5">
        <f>D21-E21</f>
        <v>574.8700000000026</v>
      </c>
      <c r="G21" s="5">
        <f aca="true" t="shared" si="0" ref="G21:AL21">G22+G23</f>
        <v>0</v>
      </c>
      <c r="H21" s="5">
        <f t="shared" si="0"/>
        <v>300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>J21-K21</f>
        <v>0</v>
      </c>
      <c r="M21" s="5">
        <f t="shared" si="0"/>
        <v>813</v>
      </c>
      <c r="N21" s="5">
        <f t="shared" si="0"/>
        <v>505.1</v>
      </c>
      <c r="O21" s="5">
        <f>M21-N21</f>
        <v>307.9</v>
      </c>
      <c r="P21" s="5">
        <f t="shared" si="0"/>
        <v>57721.5</v>
      </c>
      <c r="Q21" s="5">
        <f>Q22+Q23</f>
        <v>57721.5</v>
      </c>
      <c r="R21" s="5">
        <f t="shared" si="0"/>
        <v>0</v>
      </c>
      <c r="S21" s="5">
        <f t="shared" si="0"/>
        <v>625</v>
      </c>
      <c r="T21" s="5">
        <f t="shared" si="0"/>
        <v>58.03</v>
      </c>
      <c r="U21" s="5">
        <f t="shared" si="0"/>
        <v>566.97</v>
      </c>
      <c r="V21" s="5">
        <f t="shared" si="0"/>
        <v>62522.1</v>
      </c>
      <c r="W21" s="5">
        <f t="shared" si="0"/>
        <v>61370.1</v>
      </c>
      <c r="X21" s="5">
        <f t="shared" si="0"/>
        <v>1152</v>
      </c>
      <c r="Y21" s="5">
        <f t="shared" si="0"/>
        <v>52565.5</v>
      </c>
      <c r="Z21" s="5">
        <f t="shared" si="0"/>
        <v>53123.3</v>
      </c>
      <c r="AA21" s="5">
        <f t="shared" si="0"/>
        <v>-557.7999999999975</v>
      </c>
      <c r="AB21" s="5">
        <f t="shared" si="0"/>
        <v>9956.6</v>
      </c>
      <c r="AC21" s="5">
        <f t="shared" si="0"/>
        <v>7954.4</v>
      </c>
      <c r="AD21" s="5">
        <f t="shared" si="0"/>
        <v>2002.2000000000003</v>
      </c>
      <c r="AE21" s="5">
        <f t="shared" si="0"/>
        <v>0</v>
      </c>
      <c r="AF21" s="5">
        <f t="shared" si="0"/>
        <v>0</v>
      </c>
      <c r="AG21" s="5">
        <f t="shared" si="0"/>
        <v>0</v>
      </c>
      <c r="AH21" s="5">
        <f t="shared" si="0"/>
        <v>0</v>
      </c>
      <c r="AI21" s="5">
        <f t="shared" si="0"/>
        <v>292.4</v>
      </c>
      <c r="AJ21" s="5">
        <f t="shared" si="0"/>
        <v>-292.4</v>
      </c>
      <c r="AK21" s="5">
        <f t="shared" si="0"/>
        <v>0</v>
      </c>
      <c r="AL21" s="5">
        <f t="shared" si="0"/>
        <v>577.1299999999974</v>
      </c>
      <c r="AN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</row>
    <row r="22" spans="1:207" s="83" customFormat="1" ht="21.75" customHeight="1">
      <c r="A22" s="74"/>
      <c r="B22" s="120" t="s">
        <v>43</v>
      </c>
      <c r="C22" s="79">
        <v>3343.3</v>
      </c>
      <c r="D22" s="77">
        <f>G22+J22+M22+P22+S22</f>
        <v>54665.1</v>
      </c>
      <c r="E22" s="77">
        <f aca="true" t="shared" si="1" ref="E22:E85">H22+K22+N22+Q22+T22</f>
        <v>54090.229999999996</v>
      </c>
      <c r="F22" s="77">
        <f aca="true" t="shared" si="2" ref="F22:F85">D22-E22</f>
        <v>574.8700000000026</v>
      </c>
      <c r="G22" s="79"/>
      <c r="H22" s="79">
        <v>300</v>
      </c>
      <c r="I22" s="77">
        <v>0</v>
      </c>
      <c r="J22" s="77"/>
      <c r="K22" s="79"/>
      <c r="L22" s="77">
        <f aca="true" t="shared" si="3" ref="L22:L85">J22-K22</f>
        <v>0</v>
      </c>
      <c r="M22" s="79">
        <v>813</v>
      </c>
      <c r="N22" s="79">
        <v>505.1</v>
      </c>
      <c r="O22" s="77">
        <f aca="true" t="shared" si="4" ref="O22:O85">M22-N22</f>
        <v>307.9</v>
      </c>
      <c r="P22" s="79">
        <v>53227.1</v>
      </c>
      <c r="Q22" s="79">
        <v>53227.1</v>
      </c>
      <c r="R22" s="77">
        <f aca="true" t="shared" si="5" ref="R22:R27">P22-Q22</f>
        <v>0</v>
      </c>
      <c r="S22" s="80">
        <v>625</v>
      </c>
      <c r="T22" s="115">
        <v>58.03</v>
      </c>
      <c r="U22" s="77">
        <f aca="true" t="shared" si="6" ref="U22:U85">S22-T22</f>
        <v>566.97</v>
      </c>
      <c r="V22" s="77">
        <f>Y22+AB22+AE22+AH22</f>
        <v>58008.4</v>
      </c>
      <c r="W22" s="77">
        <f>Z22+AC22+AF22+AI22</f>
        <v>57021.4</v>
      </c>
      <c r="X22" s="77">
        <f aca="true" t="shared" si="7" ref="X22:X37">V22-W22</f>
        <v>987</v>
      </c>
      <c r="Y22" s="121">
        <v>49322.3</v>
      </c>
      <c r="Z22" s="122">
        <v>49729</v>
      </c>
      <c r="AA22" s="77">
        <f aca="true" t="shared" si="8" ref="AA22:AA85">Y22-Z22</f>
        <v>-406.6999999999971</v>
      </c>
      <c r="AB22" s="82">
        <v>8686.1</v>
      </c>
      <c r="AC22" s="115">
        <v>7000</v>
      </c>
      <c r="AD22" s="77">
        <f aca="true" t="shared" si="9" ref="AD22:AD85">AB22-AC22</f>
        <v>1686.1000000000004</v>
      </c>
      <c r="AE22" s="82"/>
      <c r="AF22" s="115"/>
      <c r="AG22" s="77">
        <f aca="true" t="shared" si="10" ref="AG22:AG85">AE22-AF22</f>
        <v>0</v>
      </c>
      <c r="AH22" s="82"/>
      <c r="AI22" s="115">
        <v>292.4</v>
      </c>
      <c r="AJ22" s="77">
        <f aca="true" t="shared" si="11" ref="AJ22:AJ85">AH22-AI22</f>
        <v>-292.4</v>
      </c>
      <c r="AK22" s="77">
        <f aca="true" t="shared" si="12" ref="AK22:AK85">C22+D22-V22</f>
        <v>0</v>
      </c>
      <c r="AL22" s="77">
        <f aca="true" t="shared" si="13" ref="AL22:AL85">C22+E22-W22</f>
        <v>412.1299999999974</v>
      </c>
      <c r="AM22" s="123"/>
      <c r="AN22" s="124"/>
      <c r="AO22" s="124"/>
      <c r="AP22" s="124"/>
      <c r="AQ22" s="124"/>
      <c r="AR22" s="124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</row>
    <row r="23" spans="1:207" s="83" customFormat="1" ht="21.75" customHeight="1">
      <c r="A23" s="126"/>
      <c r="B23" s="120" t="s">
        <v>44</v>
      </c>
      <c r="C23" s="79">
        <v>19.3</v>
      </c>
      <c r="D23" s="77">
        <f>G23+J23+M23+P23+S23</f>
        <v>4494.4</v>
      </c>
      <c r="E23" s="77">
        <f t="shared" si="1"/>
        <v>4494.4</v>
      </c>
      <c r="F23" s="77">
        <f t="shared" si="2"/>
        <v>0</v>
      </c>
      <c r="G23" s="77"/>
      <c r="H23" s="77"/>
      <c r="I23" s="77">
        <v>0</v>
      </c>
      <c r="J23" s="77"/>
      <c r="K23" s="77"/>
      <c r="L23" s="77">
        <f t="shared" si="3"/>
        <v>0</v>
      </c>
      <c r="M23" s="79">
        <v>0</v>
      </c>
      <c r="N23" s="79"/>
      <c r="O23" s="77">
        <f t="shared" si="4"/>
        <v>0</v>
      </c>
      <c r="P23" s="79">
        <v>4494.4</v>
      </c>
      <c r="Q23" s="79">
        <v>4494.4</v>
      </c>
      <c r="R23" s="77">
        <f t="shared" si="5"/>
        <v>0</v>
      </c>
      <c r="S23" s="80"/>
      <c r="T23" s="80"/>
      <c r="U23" s="77">
        <f t="shared" si="6"/>
        <v>0</v>
      </c>
      <c r="V23" s="77">
        <f aca="true" t="shared" si="14" ref="V23:W38">Y23+AB23+AE23+AH23</f>
        <v>4513.7</v>
      </c>
      <c r="W23" s="77">
        <f t="shared" si="14"/>
        <v>4348.7</v>
      </c>
      <c r="X23" s="77">
        <f t="shared" si="7"/>
        <v>165</v>
      </c>
      <c r="Y23" s="121">
        <v>3243.2</v>
      </c>
      <c r="Z23" s="127">
        <v>3394.3</v>
      </c>
      <c r="AA23" s="77">
        <f t="shared" si="8"/>
        <v>-151.10000000000036</v>
      </c>
      <c r="AB23" s="82">
        <v>1270.5</v>
      </c>
      <c r="AC23" s="128">
        <v>954.4</v>
      </c>
      <c r="AD23" s="77">
        <f t="shared" si="9"/>
        <v>316.1</v>
      </c>
      <c r="AE23" s="82"/>
      <c r="AF23" s="80"/>
      <c r="AG23" s="77">
        <f t="shared" si="10"/>
        <v>0</v>
      </c>
      <c r="AH23" s="82"/>
      <c r="AI23" s="80"/>
      <c r="AJ23" s="77">
        <f t="shared" si="11"/>
        <v>0</v>
      </c>
      <c r="AK23" s="77">
        <f t="shared" si="12"/>
        <v>0</v>
      </c>
      <c r="AL23" s="77">
        <f t="shared" si="13"/>
        <v>165</v>
      </c>
      <c r="AM23" s="123"/>
      <c r="AN23" s="124"/>
      <c r="AO23" s="124"/>
      <c r="AP23" s="124"/>
      <c r="AQ23" s="124"/>
      <c r="AR23" s="124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</row>
    <row r="24" spans="1:207" ht="21.75" customHeight="1">
      <c r="A24" s="66">
        <v>2</v>
      </c>
      <c r="B24" s="61" t="s">
        <v>45</v>
      </c>
      <c r="C24" s="67">
        <f>C25+C26</f>
        <v>11870.4</v>
      </c>
      <c r="D24" s="67">
        <f aca="true" t="shared" si="15" ref="D24:AL24">D25+D26</f>
        <v>67261.3</v>
      </c>
      <c r="E24" s="67">
        <f t="shared" si="15"/>
        <v>67602.04000000001</v>
      </c>
      <c r="F24" s="5">
        <f t="shared" si="2"/>
        <v>-340.74000000000524</v>
      </c>
      <c r="G24" s="67">
        <f t="shared" si="15"/>
        <v>0</v>
      </c>
      <c r="H24" s="67">
        <f t="shared" si="15"/>
        <v>0</v>
      </c>
      <c r="I24" s="67">
        <f t="shared" si="15"/>
        <v>0</v>
      </c>
      <c r="J24" s="67">
        <f t="shared" si="15"/>
        <v>0</v>
      </c>
      <c r="K24" s="67">
        <f t="shared" si="15"/>
        <v>0</v>
      </c>
      <c r="L24" s="5">
        <f t="shared" si="3"/>
        <v>0</v>
      </c>
      <c r="M24" s="67">
        <f t="shared" si="15"/>
        <v>427.6</v>
      </c>
      <c r="N24" s="67">
        <f t="shared" si="15"/>
        <v>645.8</v>
      </c>
      <c r="O24" s="5">
        <f t="shared" si="4"/>
        <v>-218.19999999999993</v>
      </c>
      <c r="P24" s="67">
        <f t="shared" si="15"/>
        <v>66823.7</v>
      </c>
      <c r="Q24" s="67">
        <f t="shared" si="15"/>
        <v>66823.6</v>
      </c>
      <c r="R24" s="67">
        <f t="shared" si="15"/>
        <v>0.1000000000003638</v>
      </c>
      <c r="S24" s="67">
        <f t="shared" si="15"/>
        <v>10</v>
      </c>
      <c r="T24" s="67">
        <f t="shared" si="15"/>
        <v>132.64</v>
      </c>
      <c r="U24" s="67">
        <f t="shared" si="15"/>
        <v>-122.64</v>
      </c>
      <c r="V24" s="5">
        <f t="shared" si="14"/>
        <v>79131.7</v>
      </c>
      <c r="W24" s="5">
        <f t="shared" si="14"/>
        <v>71144.4</v>
      </c>
      <c r="X24" s="67">
        <f t="shared" si="15"/>
        <v>7987.299999999996</v>
      </c>
      <c r="Y24" s="67">
        <f t="shared" si="15"/>
        <v>63123.7</v>
      </c>
      <c r="Z24" s="68">
        <f t="shared" si="15"/>
        <v>61460.2</v>
      </c>
      <c r="AA24" s="67">
        <f t="shared" si="15"/>
        <v>1663.4999999999982</v>
      </c>
      <c r="AB24" s="67">
        <f t="shared" si="15"/>
        <v>14302.7</v>
      </c>
      <c r="AC24" s="67">
        <f t="shared" si="15"/>
        <v>9399.2</v>
      </c>
      <c r="AD24" s="67">
        <f t="shared" si="15"/>
        <v>4903.500000000001</v>
      </c>
      <c r="AE24" s="67">
        <f t="shared" si="15"/>
        <v>291.1</v>
      </c>
      <c r="AF24" s="67">
        <f t="shared" si="15"/>
        <v>135</v>
      </c>
      <c r="AG24" s="67">
        <f t="shared" si="15"/>
        <v>156.1</v>
      </c>
      <c r="AH24" s="67">
        <f t="shared" si="15"/>
        <v>1414.2</v>
      </c>
      <c r="AI24" s="67">
        <f t="shared" si="15"/>
        <v>150</v>
      </c>
      <c r="AJ24" s="67">
        <f t="shared" si="15"/>
        <v>1264.2</v>
      </c>
      <c r="AK24" s="67">
        <f t="shared" si="15"/>
        <v>0</v>
      </c>
      <c r="AL24" s="67">
        <f t="shared" si="15"/>
        <v>8328.04</v>
      </c>
      <c r="AM24" s="64"/>
      <c r="AN24" s="65"/>
      <c r="AO24" s="65"/>
      <c r="AP24" s="65"/>
      <c r="AQ24" s="65"/>
      <c r="AR24" s="65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</row>
    <row r="25" spans="1:44" s="83" customFormat="1" ht="19.5" customHeight="1" thickBot="1">
      <c r="A25" s="103"/>
      <c r="B25" s="150" t="s">
        <v>46</v>
      </c>
      <c r="C25" s="79">
        <v>4138.2</v>
      </c>
      <c r="D25" s="77">
        <f>G25+J25+M25+P25+S25</f>
        <v>56645.2</v>
      </c>
      <c r="E25" s="77">
        <f t="shared" si="1"/>
        <v>56981.04</v>
      </c>
      <c r="F25" s="77">
        <f t="shared" si="2"/>
        <v>-335.8400000000038</v>
      </c>
      <c r="G25" s="77"/>
      <c r="H25" s="77"/>
      <c r="I25" s="77">
        <v>0</v>
      </c>
      <c r="J25" s="78"/>
      <c r="K25" s="77"/>
      <c r="L25" s="77">
        <f t="shared" si="3"/>
        <v>0</v>
      </c>
      <c r="M25" s="78">
        <v>427.6</v>
      </c>
      <c r="N25" s="78">
        <v>645.8</v>
      </c>
      <c r="O25" s="77">
        <f t="shared" si="4"/>
        <v>-218.19999999999993</v>
      </c>
      <c r="P25" s="79">
        <v>56207.6</v>
      </c>
      <c r="Q25" s="79">
        <v>56207.6</v>
      </c>
      <c r="R25" s="77">
        <f t="shared" si="5"/>
        <v>0</v>
      </c>
      <c r="S25" s="141">
        <v>10</v>
      </c>
      <c r="T25" s="141">
        <v>127.64</v>
      </c>
      <c r="U25" s="77">
        <f t="shared" si="6"/>
        <v>-117.64</v>
      </c>
      <c r="V25" s="77">
        <f t="shared" si="14"/>
        <v>60783.399999999994</v>
      </c>
      <c r="W25" s="77">
        <f t="shared" si="14"/>
        <v>58018.1</v>
      </c>
      <c r="X25" s="77">
        <f t="shared" si="7"/>
        <v>2765.2999999999956</v>
      </c>
      <c r="Y25" s="82">
        <v>51780.2</v>
      </c>
      <c r="Z25" s="151">
        <v>51856.1</v>
      </c>
      <c r="AA25" s="77">
        <f t="shared" si="8"/>
        <v>-75.90000000000146</v>
      </c>
      <c r="AB25" s="82">
        <v>7847.1</v>
      </c>
      <c r="AC25" s="109">
        <v>6012</v>
      </c>
      <c r="AD25" s="77">
        <f t="shared" si="9"/>
        <v>1835.1000000000004</v>
      </c>
      <c r="AE25" s="82">
        <v>156.1</v>
      </c>
      <c r="AF25" s="80">
        <v>0</v>
      </c>
      <c r="AG25" s="77">
        <f t="shared" si="10"/>
        <v>156.1</v>
      </c>
      <c r="AH25" s="82">
        <v>1000</v>
      </c>
      <c r="AI25" s="80">
        <v>150</v>
      </c>
      <c r="AJ25" s="77">
        <f t="shared" si="11"/>
        <v>850</v>
      </c>
      <c r="AK25" s="77">
        <f t="shared" si="12"/>
        <v>0</v>
      </c>
      <c r="AL25" s="77">
        <f t="shared" si="13"/>
        <v>3101.1399999999994</v>
      </c>
      <c r="AM25" s="123"/>
      <c r="AN25" s="124"/>
      <c r="AO25" s="124"/>
      <c r="AP25" s="124"/>
      <c r="AQ25" s="124"/>
      <c r="AR25" s="124"/>
    </row>
    <row r="26" spans="1:44" s="83" customFormat="1" ht="31.5" customHeight="1" thickBot="1">
      <c r="A26" s="74"/>
      <c r="B26" s="136" t="s">
        <v>47</v>
      </c>
      <c r="C26" s="129">
        <v>7732.2</v>
      </c>
      <c r="D26" s="77">
        <f>G26+J26+M26+P26+S26</f>
        <v>10616.1</v>
      </c>
      <c r="E26" s="77">
        <f t="shared" si="1"/>
        <v>10621</v>
      </c>
      <c r="F26" s="77">
        <f t="shared" si="2"/>
        <v>-4.899999999999636</v>
      </c>
      <c r="G26" s="77"/>
      <c r="H26" s="77"/>
      <c r="I26" s="77">
        <v>0</v>
      </c>
      <c r="J26" s="78"/>
      <c r="K26" s="77"/>
      <c r="L26" s="77">
        <f t="shared" si="3"/>
        <v>0</v>
      </c>
      <c r="M26" s="145">
        <v>0</v>
      </c>
      <c r="N26" s="145">
        <v>0</v>
      </c>
      <c r="O26" s="77">
        <f t="shared" si="4"/>
        <v>0</v>
      </c>
      <c r="P26" s="79">
        <v>10616.1</v>
      </c>
      <c r="Q26" s="79">
        <v>10616</v>
      </c>
      <c r="R26" s="77">
        <f t="shared" si="5"/>
        <v>0.1000000000003638</v>
      </c>
      <c r="S26" s="80">
        <v>0</v>
      </c>
      <c r="T26" s="80">
        <v>5</v>
      </c>
      <c r="U26" s="77">
        <f t="shared" si="6"/>
        <v>-5</v>
      </c>
      <c r="V26" s="77">
        <f t="shared" si="14"/>
        <v>18348.3</v>
      </c>
      <c r="W26" s="77">
        <f t="shared" si="14"/>
        <v>13126.3</v>
      </c>
      <c r="X26" s="77">
        <f t="shared" si="7"/>
        <v>5222</v>
      </c>
      <c r="Y26" s="82">
        <v>11343.5</v>
      </c>
      <c r="Z26" s="152">
        <v>9604.1</v>
      </c>
      <c r="AA26" s="77">
        <f t="shared" si="8"/>
        <v>1739.3999999999996</v>
      </c>
      <c r="AB26" s="82">
        <v>6455.6</v>
      </c>
      <c r="AC26" s="153">
        <v>3387.2</v>
      </c>
      <c r="AD26" s="77">
        <f t="shared" si="9"/>
        <v>3068.4000000000005</v>
      </c>
      <c r="AE26" s="82">
        <v>135</v>
      </c>
      <c r="AF26" s="80">
        <v>135</v>
      </c>
      <c r="AG26" s="77">
        <f t="shared" si="10"/>
        <v>0</v>
      </c>
      <c r="AH26" s="82">
        <v>414.2</v>
      </c>
      <c r="AI26" s="80">
        <v>0</v>
      </c>
      <c r="AJ26" s="77">
        <f t="shared" si="11"/>
        <v>414.2</v>
      </c>
      <c r="AK26" s="77">
        <f t="shared" si="12"/>
        <v>0</v>
      </c>
      <c r="AL26" s="77">
        <f t="shared" si="13"/>
        <v>5226.9000000000015</v>
      </c>
      <c r="AM26" s="123"/>
      <c r="AN26" s="124"/>
      <c r="AO26" s="124"/>
      <c r="AP26" s="124"/>
      <c r="AQ26" s="124"/>
      <c r="AR26" s="124"/>
    </row>
    <row r="27" spans="1:40" s="83" customFormat="1" ht="26.25" customHeight="1">
      <c r="A27" s="103">
        <v>3</v>
      </c>
      <c r="B27" s="136" t="s">
        <v>48</v>
      </c>
      <c r="C27" s="79">
        <v>1371.1</v>
      </c>
      <c r="D27" s="77">
        <f>G27+J27+M27+P27+S27</f>
        <v>24056.9</v>
      </c>
      <c r="E27" s="77">
        <f t="shared" si="1"/>
        <v>24056.9</v>
      </c>
      <c r="F27" s="77">
        <f t="shared" si="2"/>
        <v>0</v>
      </c>
      <c r="G27" s="79"/>
      <c r="H27" s="79"/>
      <c r="I27" s="77">
        <v>0</v>
      </c>
      <c r="J27" s="78"/>
      <c r="K27" s="79"/>
      <c r="L27" s="77">
        <f t="shared" si="3"/>
        <v>0</v>
      </c>
      <c r="M27" s="79">
        <v>0</v>
      </c>
      <c r="N27" s="79"/>
      <c r="O27" s="77">
        <f t="shared" si="4"/>
        <v>0</v>
      </c>
      <c r="P27" s="79">
        <v>24056.9</v>
      </c>
      <c r="Q27" s="79">
        <v>24056.9</v>
      </c>
      <c r="R27" s="77">
        <f t="shared" si="5"/>
        <v>0</v>
      </c>
      <c r="S27" s="80"/>
      <c r="T27" s="115"/>
      <c r="U27" s="77">
        <f t="shared" si="6"/>
        <v>0</v>
      </c>
      <c r="V27" s="77">
        <f t="shared" si="14"/>
        <v>24921.3</v>
      </c>
      <c r="W27" s="77">
        <f t="shared" si="14"/>
        <v>23546.75</v>
      </c>
      <c r="X27" s="77">
        <f t="shared" si="7"/>
        <v>1374.5499999999993</v>
      </c>
      <c r="Y27" s="82">
        <v>21179.3</v>
      </c>
      <c r="Z27" s="115">
        <v>21081.6</v>
      </c>
      <c r="AA27" s="77">
        <f t="shared" si="8"/>
        <v>97.70000000000073</v>
      </c>
      <c r="AB27" s="82">
        <v>3742</v>
      </c>
      <c r="AC27" s="115">
        <v>2465.15</v>
      </c>
      <c r="AD27" s="77">
        <f t="shared" si="9"/>
        <v>1276.85</v>
      </c>
      <c r="AE27" s="82"/>
      <c r="AF27" s="115"/>
      <c r="AG27" s="77">
        <f t="shared" si="10"/>
        <v>0</v>
      </c>
      <c r="AH27" s="82"/>
      <c r="AI27" s="115"/>
      <c r="AJ27" s="77">
        <f t="shared" si="11"/>
        <v>0</v>
      </c>
      <c r="AK27" s="77">
        <f t="shared" si="12"/>
        <v>506.7000000000007</v>
      </c>
      <c r="AL27" s="77">
        <f>C27+E27-W27</f>
        <v>1881.25</v>
      </c>
      <c r="AM27" s="137"/>
      <c r="AN27" s="138"/>
    </row>
    <row r="28" spans="1:40" s="83" customFormat="1" ht="23.25" customHeight="1">
      <c r="A28" s="74">
        <v>4</v>
      </c>
      <c r="B28" s="136" t="s">
        <v>49</v>
      </c>
      <c r="C28" s="79">
        <v>1009.6</v>
      </c>
      <c r="D28" s="77">
        <f>G28+J28+M28+P28+S28</f>
        <v>32667</v>
      </c>
      <c r="E28" s="77">
        <f t="shared" si="1"/>
        <v>32647.19</v>
      </c>
      <c r="F28" s="77">
        <f t="shared" si="2"/>
        <v>19.81000000000131</v>
      </c>
      <c r="G28" s="79"/>
      <c r="H28" s="79"/>
      <c r="I28" s="77">
        <v>0</v>
      </c>
      <c r="J28" s="78"/>
      <c r="K28" s="79"/>
      <c r="L28" s="77">
        <f t="shared" si="3"/>
        <v>0</v>
      </c>
      <c r="M28" s="79">
        <v>78.9</v>
      </c>
      <c r="N28" s="79">
        <v>49</v>
      </c>
      <c r="O28" s="77">
        <f t="shared" si="4"/>
        <v>29.900000000000006</v>
      </c>
      <c r="P28" s="79">
        <v>32588.1</v>
      </c>
      <c r="Q28" s="79">
        <v>32588.1</v>
      </c>
      <c r="R28" s="77">
        <f>P28-Q28</f>
        <v>0</v>
      </c>
      <c r="S28" s="80"/>
      <c r="T28" s="115">
        <v>10.09</v>
      </c>
      <c r="U28" s="77">
        <f t="shared" si="6"/>
        <v>-10.09</v>
      </c>
      <c r="V28" s="77">
        <f t="shared" si="14"/>
        <v>32870.4</v>
      </c>
      <c r="W28" s="77">
        <f t="shared" si="14"/>
        <v>32569.56</v>
      </c>
      <c r="X28" s="77">
        <f t="shared" si="7"/>
        <v>300.84000000000015</v>
      </c>
      <c r="Y28" s="82">
        <v>29397.2</v>
      </c>
      <c r="Z28" s="122">
        <v>29397</v>
      </c>
      <c r="AA28" s="77">
        <f>Y28-Z28</f>
        <v>0.2000000000007276</v>
      </c>
      <c r="AB28" s="82">
        <v>3276.7</v>
      </c>
      <c r="AC28" s="115">
        <v>2976.36</v>
      </c>
      <c r="AD28" s="77">
        <f t="shared" si="9"/>
        <v>300.3399999999997</v>
      </c>
      <c r="AE28" s="82"/>
      <c r="AF28" s="115"/>
      <c r="AG28" s="77">
        <f t="shared" si="10"/>
        <v>0</v>
      </c>
      <c r="AH28" s="82">
        <v>196.5</v>
      </c>
      <c r="AI28" s="115">
        <v>196.2</v>
      </c>
      <c r="AJ28" s="77">
        <f t="shared" si="11"/>
        <v>0.30000000000001137</v>
      </c>
      <c r="AK28" s="77">
        <f t="shared" si="12"/>
        <v>806.1999999999971</v>
      </c>
      <c r="AL28" s="77">
        <f t="shared" si="13"/>
        <v>1087.2299999999996</v>
      </c>
      <c r="AM28" s="137"/>
      <c r="AN28" s="138"/>
    </row>
    <row r="29" spans="1:40" s="83" customFormat="1" ht="23.25" customHeight="1">
      <c r="A29" s="74">
        <v>5</v>
      </c>
      <c r="B29" s="136" t="s">
        <v>50</v>
      </c>
      <c r="C29" s="79">
        <v>765.9</v>
      </c>
      <c r="D29" s="77">
        <f>G29+J29+M29+P29+S29</f>
        <v>23938.300000000003</v>
      </c>
      <c r="E29" s="77">
        <f t="shared" si="1"/>
        <v>23183.350000000002</v>
      </c>
      <c r="F29" s="77">
        <f t="shared" si="2"/>
        <v>754.9500000000007</v>
      </c>
      <c r="G29" s="79"/>
      <c r="H29" s="79"/>
      <c r="I29" s="77">
        <v>0</v>
      </c>
      <c r="J29" s="78"/>
      <c r="K29" s="79"/>
      <c r="L29" s="77">
        <f t="shared" si="3"/>
        <v>0</v>
      </c>
      <c r="M29" s="79">
        <v>6099.1</v>
      </c>
      <c r="N29" s="79">
        <v>5331.5</v>
      </c>
      <c r="O29" s="77">
        <f t="shared" si="4"/>
        <v>767.6000000000004</v>
      </c>
      <c r="P29" s="79">
        <v>17839.2</v>
      </c>
      <c r="Q29" s="79">
        <v>17839.2</v>
      </c>
      <c r="R29" s="77">
        <f aca="true" t="shared" si="16" ref="R29:R92">P29-Q29</f>
        <v>0</v>
      </c>
      <c r="S29" s="80"/>
      <c r="T29" s="115">
        <v>12.65</v>
      </c>
      <c r="U29" s="77">
        <f t="shared" si="6"/>
        <v>-12.65</v>
      </c>
      <c r="V29" s="77">
        <f t="shared" si="14"/>
        <v>24085.2</v>
      </c>
      <c r="W29" s="77">
        <f t="shared" si="14"/>
        <v>22710.100000000002</v>
      </c>
      <c r="X29" s="77">
        <f t="shared" si="7"/>
        <v>1375.0999999999985</v>
      </c>
      <c r="Y29" s="82">
        <v>18627</v>
      </c>
      <c r="Z29" s="122">
        <v>17781.7</v>
      </c>
      <c r="AA29" s="77">
        <f>Y29-Z29</f>
        <v>845.2999999999993</v>
      </c>
      <c r="AB29" s="82">
        <v>4049.4</v>
      </c>
      <c r="AC29" s="115">
        <v>3535.4</v>
      </c>
      <c r="AD29" s="77">
        <f t="shared" si="9"/>
        <v>514</v>
      </c>
      <c r="AE29" s="82"/>
      <c r="AF29" s="115"/>
      <c r="AG29" s="77">
        <f t="shared" si="10"/>
        <v>0</v>
      </c>
      <c r="AH29" s="82">
        <v>1408.8</v>
      </c>
      <c r="AI29" s="115">
        <v>1393</v>
      </c>
      <c r="AJ29" s="77">
        <f t="shared" si="11"/>
        <v>15.799999999999955</v>
      </c>
      <c r="AK29" s="77">
        <f t="shared" si="12"/>
        <v>619.0000000000036</v>
      </c>
      <c r="AL29" s="77">
        <f t="shared" si="13"/>
        <v>1239.1500000000015</v>
      </c>
      <c r="AM29" s="137"/>
      <c r="AN29" s="138"/>
    </row>
    <row r="30" spans="1:40" ht="30.75" customHeight="1">
      <c r="A30" s="62">
        <v>6</v>
      </c>
      <c r="B30" s="70" t="s">
        <v>51</v>
      </c>
      <c r="C30" s="7">
        <f>C31+C32+C33</f>
        <v>1641</v>
      </c>
      <c r="D30" s="7">
        <f aca="true" t="shared" si="17" ref="D30:AL30">D31+D32+D33</f>
        <v>37368.600000000006</v>
      </c>
      <c r="E30" s="7">
        <f t="shared" si="17"/>
        <v>37284.30000000001</v>
      </c>
      <c r="F30" s="5">
        <f t="shared" si="2"/>
        <v>84.29999999999563</v>
      </c>
      <c r="G30" s="7">
        <f t="shared" si="17"/>
        <v>0</v>
      </c>
      <c r="H30" s="7">
        <f t="shared" si="17"/>
        <v>0</v>
      </c>
      <c r="I30" s="7">
        <f t="shared" si="17"/>
        <v>0</v>
      </c>
      <c r="J30" s="7">
        <f t="shared" si="17"/>
        <v>0</v>
      </c>
      <c r="K30" s="7">
        <f t="shared" si="17"/>
        <v>0</v>
      </c>
      <c r="L30" s="5">
        <f t="shared" si="3"/>
        <v>0</v>
      </c>
      <c r="M30" s="7">
        <f t="shared" si="17"/>
        <v>258</v>
      </c>
      <c r="N30" s="7">
        <f t="shared" si="17"/>
        <v>160.3</v>
      </c>
      <c r="O30" s="5">
        <f t="shared" si="4"/>
        <v>97.69999999999999</v>
      </c>
      <c r="P30" s="7">
        <f t="shared" si="17"/>
        <v>37110.600000000006</v>
      </c>
      <c r="Q30" s="7">
        <f t="shared" si="17"/>
        <v>37110.50000000001</v>
      </c>
      <c r="R30" s="5">
        <f t="shared" si="16"/>
        <v>0.09999999999854481</v>
      </c>
      <c r="S30" s="7">
        <f t="shared" si="17"/>
        <v>0</v>
      </c>
      <c r="T30" s="7">
        <f t="shared" si="17"/>
        <v>13.5</v>
      </c>
      <c r="U30" s="7">
        <f t="shared" si="17"/>
        <v>-13.5</v>
      </c>
      <c r="V30" s="5">
        <f t="shared" si="14"/>
        <v>38202.100000000006</v>
      </c>
      <c r="W30" s="5">
        <f t="shared" si="14"/>
        <v>37799.299999999996</v>
      </c>
      <c r="X30" s="7">
        <f t="shared" si="17"/>
        <v>402.8000000000002</v>
      </c>
      <c r="Y30" s="7">
        <f t="shared" si="17"/>
        <v>34960.3</v>
      </c>
      <c r="Z30" s="7">
        <f t="shared" si="17"/>
        <v>34757.2</v>
      </c>
      <c r="AA30" s="7">
        <f t="shared" si="17"/>
        <v>203.1000000000015</v>
      </c>
      <c r="AB30" s="7">
        <f t="shared" si="17"/>
        <v>3241.8</v>
      </c>
      <c r="AC30" s="7">
        <f t="shared" si="17"/>
        <v>3042.1000000000004</v>
      </c>
      <c r="AD30" s="7">
        <f t="shared" si="17"/>
        <v>199.69999999999987</v>
      </c>
      <c r="AE30" s="7">
        <f t="shared" si="17"/>
        <v>0</v>
      </c>
      <c r="AF30" s="7">
        <f t="shared" si="17"/>
        <v>0</v>
      </c>
      <c r="AG30" s="7">
        <f t="shared" si="17"/>
        <v>0</v>
      </c>
      <c r="AH30" s="7">
        <f t="shared" si="17"/>
        <v>0</v>
      </c>
      <c r="AI30" s="7">
        <f t="shared" si="17"/>
        <v>0</v>
      </c>
      <c r="AJ30" s="7">
        <f t="shared" si="17"/>
        <v>0</v>
      </c>
      <c r="AK30" s="7">
        <f t="shared" si="17"/>
        <v>807.5</v>
      </c>
      <c r="AL30" s="7">
        <f t="shared" si="17"/>
        <v>1126.0000000000036</v>
      </c>
      <c r="AM30" s="72"/>
      <c r="AN30" s="29"/>
    </row>
    <row r="31" spans="1:40" s="83" customFormat="1" ht="18.75" customHeight="1">
      <c r="A31" s="74"/>
      <c r="B31" s="75" t="s">
        <v>52</v>
      </c>
      <c r="C31" s="76">
        <v>347.6</v>
      </c>
      <c r="D31" s="77">
        <f aca="true" t="shared" si="18" ref="D31:D40">G31+J31+M31+P31+S31</f>
        <v>33146.4</v>
      </c>
      <c r="E31" s="77">
        <f t="shared" si="1"/>
        <v>33051.700000000004</v>
      </c>
      <c r="F31" s="77">
        <f t="shared" si="2"/>
        <v>94.69999999999709</v>
      </c>
      <c r="G31" s="76"/>
      <c r="H31" s="76"/>
      <c r="I31" s="77">
        <v>0</v>
      </c>
      <c r="J31" s="79"/>
      <c r="K31" s="76"/>
      <c r="L31" s="77">
        <f t="shared" si="3"/>
        <v>0</v>
      </c>
      <c r="M31" s="76">
        <v>258</v>
      </c>
      <c r="N31" s="76">
        <v>160.3</v>
      </c>
      <c r="O31" s="77">
        <f t="shared" si="4"/>
        <v>97.69999999999999</v>
      </c>
      <c r="P31" s="79">
        <v>32888.4</v>
      </c>
      <c r="Q31" s="79">
        <v>32888.4</v>
      </c>
      <c r="R31" s="77">
        <f t="shared" si="16"/>
        <v>0</v>
      </c>
      <c r="S31" s="115"/>
      <c r="T31" s="81">
        <v>3</v>
      </c>
      <c r="U31" s="77">
        <f t="shared" si="6"/>
        <v>-3</v>
      </c>
      <c r="V31" s="77">
        <f t="shared" si="14"/>
        <v>32686.5</v>
      </c>
      <c r="W31" s="77">
        <f t="shared" si="14"/>
        <v>32874</v>
      </c>
      <c r="X31" s="77">
        <f t="shared" si="7"/>
        <v>-187.5</v>
      </c>
      <c r="Y31" s="142">
        <v>31586.5</v>
      </c>
      <c r="Z31" s="81">
        <v>31817.6</v>
      </c>
      <c r="AA31" s="77">
        <f t="shared" si="8"/>
        <v>-231.09999999999854</v>
      </c>
      <c r="AB31" s="143">
        <v>1100</v>
      </c>
      <c r="AC31" s="81">
        <v>1056.4</v>
      </c>
      <c r="AD31" s="77">
        <f t="shared" si="9"/>
        <v>43.59999999999991</v>
      </c>
      <c r="AE31" s="115"/>
      <c r="AF31" s="81"/>
      <c r="AG31" s="77">
        <f t="shared" si="10"/>
        <v>0</v>
      </c>
      <c r="AH31" s="115"/>
      <c r="AI31" s="81"/>
      <c r="AJ31" s="77">
        <f t="shared" si="11"/>
        <v>0</v>
      </c>
      <c r="AK31" s="77">
        <f t="shared" si="12"/>
        <v>807.5</v>
      </c>
      <c r="AL31" s="77">
        <f t="shared" si="13"/>
        <v>525.3000000000029</v>
      </c>
      <c r="AM31" s="137"/>
      <c r="AN31" s="138"/>
    </row>
    <row r="32" spans="1:40" s="83" customFormat="1" ht="24" customHeight="1">
      <c r="A32" s="144"/>
      <c r="B32" s="75" t="s">
        <v>53</v>
      </c>
      <c r="C32" s="76">
        <v>51</v>
      </c>
      <c r="D32" s="77">
        <f t="shared" si="18"/>
        <v>1350.8</v>
      </c>
      <c r="E32" s="77">
        <f t="shared" si="1"/>
        <v>1361.3</v>
      </c>
      <c r="F32" s="77">
        <f t="shared" si="2"/>
        <v>-10.5</v>
      </c>
      <c r="G32" s="76"/>
      <c r="H32" s="76"/>
      <c r="I32" s="77">
        <v>0</v>
      </c>
      <c r="J32" s="78"/>
      <c r="K32" s="76"/>
      <c r="L32" s="77">
        <f t="shared" si="3"/>
        <v>0</v>
      </c>
      <c r="M32" s="76">
        <v>0</v>
      </c>
      <c r="N32" s="76"/>
      <c r="O32" s="77">
        <f t="shared" si="4"/>
        <v>0</v>
      </c>
      <c r="P32" s="145">
        <v>1350.8</v>
      </c>
      <c r="Q32" s="76">
        <v>1350.8</v>
      </c>
      <c r="R32" s="77">
        <f t="shared" si="16"/>
        <v>0</v>
      </c>
      <c r="S32" s="80"/>
      <c r="T32" s="81">
        <v>10.5</v>
      </c>
      <c r="U32" s="77">
        <f t="shared" si="6"/>
        <v>-10.5</v>
      </c>
      <c r="V32" s="77">
        <f t="shared" si="14"/>
        <v>1401.8</v>
      </c>
      <c r="W32" s="77">
        <f t="shared" si="14"/>
        <v>1327.2</v>
      </c>
      <c r="X32" s="77">
        <f t="shared" si="7"/>
        <v>74.59999999999991</v>
      </c>
      <c r="Y32" s="82">
        <v>973.8</v>
      </c>
      <c r="Z32" s="81">
        <v>867</v>
      </c>
      <c r="AA32" s="77">
        <f t="shared" si="8"/>
        <v>106.79999999999995</v>
      </c>
      <c r="AB32" s="82">
        <v>428</v>
      </c>
      <c r="AC32" s="81">
        <v>460.2</v>
      </c>
      <c r="AD32" s="77">
        <f t="shared" si="9"/>
        <v>-32.19999999999999</v>
      </c>
      <c r="AE32" s="82"/>
      <c r="AF32" s="81"/>
      <c r="AG32" s="77">
        <f t="shared" si="10"/>
        <v>0</v>
      </c>
      <c r="AH32" s="82">
        <v>0</v>
      </c>
      <c r="AI32" s="81"/>
      <c r="AJ32" s="77">
        <f t="shared" si="11"/>
        <v>0</v>
      </c>
      <c r="AK32" s="77">
        <f t="shared" si="12"/>
        <v>0</v>
      </c>
      <c r="AL32" s="77">
        <f t="shared" si="13"/>
        <v>85.09999999999991</v>
      </c>
      <c r="AM32" s="137"/>
      <c r="AN32" s="138"/>
    </row>
    <row r="33" spans="1:43" s="83" customFormat="1" ht="21" customHeight="1">
      <c r="A33" s="144"/>
      <c r="B33" s="75" t="s">
        <v>54</v>
      </c>
      <c r="C33" s="76">
        <v>1242.4</v>
      </c>
      <c r="D33" s="77">
        <f t="shared" si="18"/>
        <v>2871.4</v>
      </c>
      <c r="E33" s="77">
        <f t="shared" si="1"/>
        <v>2871.3</v>
      </c>
      <c r="F33" s="77">
        <v>533747</v>
      </c>
      <c r="G33" s="76"/>
      <c r="H33" s="76"/>
      <c r="I33" s="77">
        <v>0</v>
      </c>
      <c r="J33" s="78"/>
      <c r="K33" s="76"/>
      <c r="L33" s="77">
        <f t="shared" si="3"/>
        <v>0</v>
      </c>
      <c r="M33" s="76">
        <v>0</v>
      </c>
      <c r="N33" s="76"/>
      <c r="O33" s="77">
        <f t="shared" si="4"/>
        <v>0</v>
      </c>
      <c r="P33" s="79">
        <v>2871.4</v>
      </c>
      <c r="Q33" s="79">
        <v>2871.3</v>
      </c>
      <c r="R33" s="77">
        <f t="shared" si="16"/>
        <v>0.09999999999990905</v>
      </c>
      <c r="S33" s="80"/>
      <c r="T33" s="81"/>
      <c r="U33" s="77">
        <f t="shared" si="6"/>
        <v>0</v>
      </c>
      <c r="V33" s="77">
        <f t="shared" si="14"/>
        <v>4113.8</v>
      </c>
      <c r="W33" s="77">
        <f t="shared" si="14"/>
        <v>3598.1</v>
      </c>
      <c r="X33" s="77">
        <f t="shared" si="7"/>
        <v>515.7000000000003</v>
      </c>
      <c r="Y33" s="82">
        <v>2400</v>
      </c>
      <c r="Z33" s="81">
        <v>2072.6</v>
      </c>
      <c r="AA33" s="77">
        <f t="shared" si="8"/>
        <v>327.4000000000001</v>
      </c>
      <c r="AB33" s="82">
        <v>1713.8</v>
      </c>
      <c r="AC33" s="81">
        <v>1525.5</v>
      </c>
      <c r="AD33" s="77">
        <f t="shared" si="9"/>
        <v>188.29999999999995</v>
      </c>
      <c r="AE33" s="82"/>
      <c r="AF33" s="81"/>
      <c r="AG33" s="77">
        <f t="shared" si="10"/>
        <v>0</v>
      </c>
      <c r="AH33" s="82"/>
      <c r="AI33" s="81"/>
      <c r="AJ33" s="77">
        <f t="shared" si="11"/>
        <v>0</v>
      </c>
      <c r="AK33" s="77">
        <f t="shared" si="12"/>
        <v>0</v>
      </c>
      <c r="AL33" s="77">
        <f t="shared" si="13"/>
        <v>515.6000000000008</v>
      </c>
      <c r="AM33" s="198"/>
      <c r="AN33" s="198"/>
      <c r="AO33" s="198"/>
      <c r="AP33" s="198"/>
      <c r="AQ33" s="198"/>
    </row>
    <row r="34" spans="1:43" ht="22.5" customHeight="1">
      <c r="A34" s="60">
        <v>7</v>
      </c>
      <c r="B34" s="3" t="s">
        <v>55</v>
      </c>
      <c r="C34" s="4">
        <f>C35+C36</f>
        <v>673.9</v>
      </c>
      <c r="D34" s="4">
        <f aca="true" t="shared" si="19" ref="D34:K34">D35+D36</f>
        <v>26533.9</v>
      </c>
      <c r="E34" s="4">
        <f t="shared" si="19"/>
        <v>26545.030000000002</v>
      </c>
      <c r="F34" s="5">
        <f t="shared" si="2"/>
        <v>-11.130000000001019</v>
      </c>
      <c r="G34" s="4">
        <f t="shared" si="19"/>
        <v>0</v>
      </c>
      <c r="H34" s="4">
        <f t="shared" si="19"/>
        <v>0</v>
      </c>
      <c r="I34" s="4">
        <f t="shared" si="19"/>
        <v>0</v>
      </c>
      <c r="J34" s="4">
        <f t="shared" si="19"/>
        <v>0</v>
      </c>
      <c r="K34" s="4">
        <f t="shared" si="19"/>
        <v>0</v>
      </c>
      <c r="L34" s="5">
        <f t="shared" si="3"/>
        <v>0</v>
      </c>
      <c r="M34" s="4">
        <f aca="true" t="shared" si="20" ref="M34:AK34">M35+M36</f>
        <v>0</v>
      </c>
      <c r="N34" s="4">
        <f t="shared" si="20"/>
        <v>0</v>
      </c>
      <c r="O34" s="5">
        <f t="shared" si="4"/>
        <v>0</v>
      </c>
      <c r="P34" s="4">
        <f t="shared" si="20"/>
        <v>26533.9</v>
      </c>
      <c r="Q34" s="4">
        <f t="shared" si="20"/>
        <v>26533.9</v>
      </c>
      <c r="R34" s="5">
        <f t="shared" si="16"/>
        <v>0</v>
      </c>
      <c r="S34" s="4">
        <f t="shared" si="20"/>
        <v>0</v>
      </c>
      <c r="T34" s="4">
        <f t="shared" si="20"/>
        <v>11.13</v>
      </c>
      <c r="U34" s="4">
        <f t="shared" si="20"/>
        <v>-11.13</v>
      </c>
      <c r="V34" s="5">
        <f t="shared" si="14"/>
        <v>26429.5</v>
      </c>
      <c r="W34" s="5">
        <f t="shared" si="14"/>
        <v>25833.6</v>
      </c>
      <c r="X34" s="4">
        <f t="shared" si="20"/>
        <v>595.8999999999978</v>
      </c>
      <c r="Y34" s="4">
        <f t="shared" si="20"/>
        <v>24597.1</v>
      </c>
      <c r="Z34" s="4">
        <f t="shared" si="20"/>
        <v>24154.5</v>
      </c>
      <c r="AA34" s="4">
        <f t="shared" si="20"/>
        <v>442.59999999999854</v>
      </c>
      <c r="AB34" s="4">
        <f t="shared" si="20"/>
        <v>1822.4</v>
      </c>
      <c r="AC34" s="4">
        <f t="shared" si="20"/>
        <v>1666.1000000000001</v>
      </c>
      <c r="AD34" s="4">
        <f t="shared" si="20"/>
        <v>156.29999999999995</v>
      </c>
      <c r="AE34" s="4">
        <f t="shared" si="20"/>
        <v>0</v>
      </c>
      <c r="AF34" s="4">
        <f t="shared" si="20"/>
        <v>0</v>
      </c>
      <c r="AG34" s="4">
        <f t="shared" si="20"/>
        <v>0</v>
      </c>
      <c r="AH34" s="4">
        <f t="shared" si="20"/>
        <v>10</v>
      </c>
      <c r="AI34" s="4">
        <f t="shared" si="20"/>
        <v>13</v>
      </c>
      <c r="AJ34" s="4">
        <f t="shared" si="20"/>
        <v>-3</v>
      </c>
      <c r="AK34" s="4">
        <f t="shared" si="20"/>
        <v>778.3000000000029</v>
      </c>
      <c r="AL34" s="5">
        <f t="shared" si="13"/>
        <v>1385.3300000000054</v>
      </c>
      <c r="AM34" s="198"/>
      <c r="AN34" s="198"/>
      <c r="AO34" s="198"/>
      <c r="AP34" s="198"/>
      <c r="AQ34" s="198"/>
    </row>
    <row r="35" spans="1:43" s="83" customFormat="1" ht="21" customHeight="1">
      <c r="A35" s="74"/>
      <c r="B35" s="75" t="s">
        <v>56</v>
      </c>
      <c r="C35" s="76">
        <v>673.9</v>
      </c>
      <c r="D35" s="77">
        <f t="shared" si="18"/>
        <v>25762</v>
      </c>
      <c r="E35" s="77">
        <f t="shared" si="1"/>
        <v>25773.13</v>
      </c>
      <c r="F35" s="77">
        <f t="shared" si="2"/>
        <v>-11.130000000001019</v>
      </c>
      <c r="G35" s="76"/>
      <c r="H35" s="76"/>
      <c r="I35" s="77">
        <v>0</v>
      </c>
      <c r="J35" s="79"/>
      <c r="K35" s="76"/>
      <c r="L35" s="77">
        <f t="shared" si="3"/>
        <v>0</v>
      </c>
      <c r="M35" s="76">
        <v>0</v>
      </c>
      <c r="N35" s="76"/>
      <c r="O35" s="77">
        <f t="shared" si="4"/>
        <v>0</v>
      </c>
      <c r="P35" s="79">
        <v>25762</v>
      </c>
      <c r="Q35" s="79">
        <v>25762</v>
      </c>
      <c r="R35" s="77">
        <f t="shared" si="16"/>
        <v>0</v>
      </c>
      <c r="S35" s="80"/>
      <c r="T35" s="81">
        <v>11.13</v>
      </c>
      <c r="U35" s="77">
        <f t="shared" si="6"/>
        <v>-11.13</v>
      </c>
      <c r="V35" s="77">
        <f t="shared" si="14"/>
        <v>25657.6</v>
      </c>
      <c r="W35" s="77">
        <f t="shared" si="14"/>
        <v>25061.7</v>
      </c>
      <c r="X35" s="77">
        <f t="shared" si="7"/>
        <v>595.8999999999978</v>
      </c>
      <c r="Y35" s="82">
        <v>23967.1</v>
      </c>
      <c r="Z35" s="82">
        <v>23524.5</v>
      </c>
      <c r="AA35" s="77">
        <f t="shared" si="8"/>
        <v>442.59999999999854</v>
      </c>
      <c r="AB35" s="82">
        <v>1680.5</v>
      </c>
      <c r="AC35" s="81">
        <v>1524.2</v>
      </c>
      <c r="AD35" s="77">
        <f t="shared" si="9"/>
        <v>156.29999999999995</v>
      </c>
      <c r="AE35" s="82"/>
      <c r="AF35" s="81"/>
      <c r="AG35" s="77">
        <f t="shared" si="10"/>
        <v>0</v>
      </c>
      <c r="AH35" s="82">
        <v>10</v>
      </c>
      <c r="AI35" s="81">
        <v>13</v>
      </c>
      <c r="AJ35" s="77">
        <f t="shared" si="11"/>
        <v>-3</v>
      </c>
      <c r="AK35" s="77">
        <f t="shared" si="12"/>
        <v>778.3000000000029</v>
      </c>
      <c r="AL35" s="77">
        <f t="shared" si="13"/>
        <v>1385.3300000000017</v>
      </c>
      <c r="AM35" s="198"/>
      <c r="AN35" s="198"/>
      <c r="AO35" s="198"/>
      <c r="AP35" s="198"/>
      <c r="AQ35" s="198"/>
    </row>
    <row r="36" spans="1:43" s="83" customFormat="1" ht="21.75" customHeight="1">
      <c r="A36" s="103"/>
      <c r="B36" s="75" t="s">
        <v>57</v>
      </c>
      <c r="C36" s="76">
        <v>0</v>
      </c>
      <c r="D36" s="77">
        <f t="shared" si="18"/>
        <v>771.9</v>
      </c>
      <c r="E36" s="77">
        <f t="shared" si="1"/>
        <v>771.9</v>
      </c>
      <c r="F36" s="77">
        <f t="shared" si="2"/>
        <v>0</v>
      </c>
      <c r="G36" s="76"/>
      <c r="H36" s="76"/>
      <c r="I36" s="77">
        <v>0</v>
      </c>
      <c r="J36" s="78"/>
      <c r="K36" s="76"/>
      <c r="L36" s="77">
        <f t="shared" si="3"/>
        <v>0</v>
      </c>
      <c r="M36" s="76">
        <v>0</v>
      </c>
      <c r="N36" s="76"/>
      <c r="O36" s="77">
        <f t="shared" si="4"/>
        <v>0</v>
      </c>
      <c r="P36" s="79">
        <v>771.9</v>
      </c>
      <c r="Q36" s="79">
        <v>771.9</v>
      </c>
      <c r="R36" s="77">
        <f t="shared" si="16"/>
        <v>0</v>
      </c>
      <c r="S36" s="80"/>
      <c r="T36" s="81"/>
      <c r="U36" s="77">
        <f t="shared" si="6"/>
        <v>0</v>
      </c>
      <c r="V36" s="77">
        <f t="shared" si="14"/>
        <v>771.9</v>
      </c>
      <c r="W36" s="77">
        <f t="shared" si="14"/>
        <v>771.9</v>
      </c>
      <c r="X36" s="77">
        <f t="shared" si="7"/>
        <v>0</v>
      </c>
      <c r="Y36" s="77">
        <v>630</v>
      </c>
      <c r="Z36" s="77">
        <v>630</v>
      </c>
      <c r="AA36" s="77">
        <f t="shared" si="8"/>
        <v>0</v>
      </c>
      <c r="AB36" s="82">
        <v>141.9</v>
      </c>
      <c r="AC36" s="81">
        <v>141.9</v>
      </c>
      <c r="AD36" s="77">
        <f t="shared" si="9"/>
        <v>0</v>
      </c>
      <c r="AE36" s="82"/>
      <c r="AF36" s="81"/>
      <c r="AG36" s="77">
        <f t="shared" si="10"/>
        <v>0</v>
      </c>
      <c r="AH36" s="82"/>
      <c r="AI36" s="81"/>
      <c r="AJ36" s="77">
        <f t="shared" si="11"/>
        <v>0</v>
      </c>
      <c r="AK36" s="77">
        <f t="shared" si="12"/>
        <v>0</v>
      </c>
      <c r="AL36" s="77">
        <f t="shared" si="13"/>
        <v>0</v>
      </c>
      <c r="AM36" s="198"/>
      <c r="AN36" s="198"/>
      <c r="AO36" s="198"/>
      <c r="AP36" s="198"/>
      <c r="AQ36" s="198"/>
    </row>
    <row r="37" spans="1:43" s="83" customFormat="1" ht="20.25" customHeight="1">
      <c r="A37" s="105">
        <v>9</v>
      </c>
      <c r="B37" s="75" t="s">
        <v>58</v>
      </c>
      <c r="C37" s="76">
        <v>0</v>
      </c>
      <c r="D37" s="77">
        <f t="shared" si="18"/>
        <v>22774.100000000002</v>
      </c>
      <c r="E37" s="77">
        <f t="shared" si="1"/>
        <v>22744.2</v>
      </c>
      <c r="F37" s="77">
        <f t="shared" si="2"/>
        <v>29.900000000001455</v>
      </c>
      <c r="G37" s="76"/>
      <c r="H37" s="76"/>
      <c r="I37" s="77">
        <v>0</v>
      </c>
      <c r="J37" s="78"/>
      <c r="K37" s="76"/>
      <c r="L37" s="77">
        <f t="shared" si="3"/>
        <v>0</v>
      </c>
      <c r="M37" s="76">
        <v>78.9</v>
      </c>
      <c r="N37" s="76">
        <v>49</v>
      </c>
      <c r="O37" s="77">
        <f t="shared" si="4"/>
        <v>29.900000000000006</v>
      </c>
      <c r="P37" s="79">
        <v>22687.5</v>
      </c>
      <c r="Q37" s="76">
        <v>22687.5</v>
      </c>
      <c r="R37" s="77">
        <f t="shared" si="16"/>
        <v>0</v>
      </c>
      <c r="S37" s="80">
        <v>7.7</v>
      </c>
      <c r="T37" s="81">
        <v>7.7</v>
      </c>
      <c r="U37" s="77">
        <v>135</v>
      </c>
      <c r="V37" s="77">
        <f t="shared" si="14"/>
        <v>22602.5</v>
      </c>
      <c r="W37" s="77">
        <f t="shared" si="14"/>
        <v>22068.36</v>
      </c>
      <c r="X37" s="77">
        <f t="shared" si="7"/>
        <v>534.1399999999994</v>
      </c>
      <c r="Y37" s="82">
        <v>19372.7</v>
      </c>
      <c r="Z37" s="81">
        <v>19372.52</v>
      </c>
      <c r="AA37" s="77">
        <f t="shared" si="8"/>
        <v>0.18000000000029104</v>
      </c>
      <c r="AB37" s="82">
        <v>3145.8</v>
      </c>
      <c r="AC37" s="81">
        <v>2631.84</v>
      </c>
      <c r="AD37" s="77">
        <f t="shared" si="9"/>
        <v>513.96</v>
      </c>
      <c r="AE37" s="82"/>
      <c r="AF37" s="81"/>
      <c r="AG37" s="77">
        <f t="shared" si="10"/>
        <v>0</v>
      </c>
      <c r="AH37" s="82">
        <v>84</v>
      </c>
      <c r="AI37" s="81">
        <v>64</v>
      </c>
      <c r="AJ37" s="77">
        <f t="shared" si="11"/>
        <v>20</v>
      </c>
      <c r="AK37" s="77">
        <f t="shared" si="12"/>
        <v>171.60000000000218</v>
      </c>
      <c r="AL37" s="77">
        <f t="shared" si="13"/>
        <v>675.8400000000001</v>
      </c>
      <c r="AM37" s="198"/>
      <c r="AN37" s="198"/>
      <c r="AO37" s="198"/>
      <c r="AP37" s="198"/>
      <c r="AQ37" s="198"/>
    </row>
    <row r="38" spans="1:43" s="83" customFormat="1" ht="18" customHeight="1">
      <c r="A38" s="105">
        <v>9</v>
      </c>
      <c r="B38" s="75" t="s">
        <v>59</v>
      </c>
      <c r="C38" s="76">
        <v>2565.5</v>
      </c>
      <c r="D38" s="77">
        <f t="shared" si="18"/>
        <v>30390.7</v>
      </c>
      <c r="E38" s="77">
        <f t="shared" si="1"/>
        <v>30376.6</v>
      </c>
      <c r="F38" s="77">
        <f t="shared" si="2"/>
        <v>14.100000000002183</v>
      </c>
      <c r="G38" s="76"/>
      <c r="H38" s="76"/>
      <c r="I38" s="77">
        <v>0</v>
      </c>
      <c r="J38" s="78"/>
      <c r="K38" s="76"/>
      <c r="L38" s="77">
        <f t="shared" si="3"/>
        <v>0</v>
      </c>
      <c r="M38" s="76">
        <v>78.9</v>
      </c>
      <c r="N38" s="76">
        <v>49</v>
      </c>
      <c r="O38" s="77">
        <f t="shared" si="4"/>
        <v>29.900000000000006</v>
      </c>
      <c r="P38" s="79">
        <v>30311.8</v>
      </c>
      <c r="Q38" s="79">
        <v>30311.8</v>
      </c>
      <c r="R38" s="77">
        <f t="shared" si="16"/>
        <v>0</v>
      </c>
      <c r="S38" s="80"/>
      <c r="T38" s="81">
        <v>15.8</v>
      </c>
      <c r="U38" s="77">
        <f t="shared" si="6"/>
        <v>-15.8</v>
      </c>
      <c r="V38" s="77">
        <f t="shared" si="14"/>
        <v>32301.1</v>
      </c>
      <c r="W38" s="77">
        <f t="shared" si="14"/>
        <v>30384.170000000002</v>
      </c>
      <c r="X38" s="77">
        <f>AA38+AD38+AG38+AJ38</f>
        <v>1916.929999999999</v>
      </c>
      <c r="Y38" s="159">
        <v>28300</v>
      </c>
      <c r="Z38" s="81">
        <v>28146.13</v>
      </c>
      <c r="AA38" s="77">
        <f t="shared" si="8"/>
        <v>153.86999999999898</v>
      </c>
      <c r="AB38" s="82">
        <v>3971.1</v>
      </c>
      <c r="AC38" s="81">
        <v>2229.04</v>
      </c>
      <c r="AD38" s="77">
        <f t="shared" si="9"/>
        <v>1742.06</v>
      </c>
      <c r="AE38" s="82"/>
      <c r="AF38" s="81"/>
      <c r="AG38" s="77">
        <f t="shared" si="10"/>
        <v>0</v>
      </c>
      <c r="AH38" s="82">
        <v>30</v>
      </c>
      <c r="AI38" s="81">
        <v>9</v>
      </c>
      <c r="AJ38" s="77">
        <f t="shared" si="11"/>
        <v>21</v>
      </c>
      <c r="AK38" s="77">
        <f t="shared" si="12"/>
        <v>655.0999999999985</v>
      </c>
      <c r="AL38" s="77">
        <f t="shared" si="13"/>
        <v>2557.9299999999967</v>
      </c>
      <c r="AM38" s="198"/>
      <c r="AN38" s="198"/>
      <c r="AO38" s="198"/>
      <c r="AP38" s="198"/>
      <c r="AQ38" s="198"/>
    </row>
    <row r="39" spans="1:43" s="83" customFormat="1" ht="22.5" customHeight="1">
      <c r="A39" s="105">
        <v>10</v>
      </c>
      <c r="B39" s="75" t="s">
        <v>132</v>
      </c>
      <c r="C39" s="76">
        <v>1216.9</v>
      </c>
      <c r="D39" s="77">
        <f t="shared" si="18"/>
        <v>38522.2</v>
      </c>
      <c r="E39" s="77">
        <f t="shared" si="1"/>
        <v>38522.2</v>
      </c>
      <c r="F39" s="77">
        <f t="shared" si="2"/>
        <v>0</v>
      </c>
      <c r="G39" s="76"/>
      <c r="H39" s="76"/>
      <c r="I39" s="77">
        <v>0</v>
      </c>
      <c r="J39" s="78"/>
      <c r="K39" s="76"/>
      <c r="L39" s="77">
        <f t="shared" si="3"/>
        <v>0</v>
      </c>
      <c r="M39" s="76">
        <v>2500</v>
      </c>
      <c r="N39" s="76">
        <v>2500</v>
      </c>
      <c r="O39" s="77">
        <f t="shared" si="4"/>
        <v>0</v>
      </c>
      <c r="P39" s="79">
        <v>36019.2</v>
      </c>
      <c r="Q39" s="79">
        <v>36019.2</v>
      </c>
      <c r="R39" s="77">
        <f t="shared" si="16"/>
        <v>0</v>
      </c>
      <c r="S39" s="80">
        <v>3</v>
      </c>
      <c r="T39" s="81">
        <v>3</v>
      </c>
      <c r="U39" s="77">
        <f t="shared" si="6"/>
        <v>0</v>
      </c>
      <c r="V39" s="77">
        <f aca="true" t="shared" si="21" ref="V39:X102">Y39+AB39+AE39+AH39</f>
        <v>39545.4</v>
      </c>
      <c r="W39" s="77">
        <f t="shared" si="21"/>
        <v>36647.52</v>
      </c>
      <c r="X39" s="77">
        <f t="shared" si="21"/>
        <v>2897.8800000000047</v>
      </c>
      <c r="Y39" s="156">
        <v>33120.4</v>
      </c>
      <c r="Z39" s="81">
        <v>33089.02</v>
      </c>
      <c r="AA39" s="77">
        <f t="shared" si="8"/>
        <v>31.380000000004657</v>
      </c>
      <c r="AB39" s="82">
        <v>6338</v>
      </c>
      <c r="AC39" s="81">
        <v>3475.5</v>
      </c>
      <c r="AD39" s="77">
        <f t="shared" si="9"/>
        <v>2862.5</v>
      </c>
      <c r="AE39" s="82"/>
      <c r="AF39" s="81"/>
      <c r="AG39" s="77">
        <f t="shared" si="10"/>
        <v>0</v>
      </c>
      <c r="AH39" s="82">
        <v>87</v>
      </c>
      <c r="AI39" s="81">
        <v>83</v>
      </c>
      <c r="AJ39" s="77">
        <f t="shared" si="11"/>
        <v>4</v>
      </c>
      <c r="AK39" s="77">
        <f t="shared" si="12"/>
        <v>193.6999999999971</v>
      </c>
      <c r="AL39" s="77">
        <f t="shared" si="13"/>
        <v>3091.5800000000017</v>
      </c>
      <c r="AM39" s="198"/>
      <c r="AN39" s="198"/>
      <c r="AO39" s="198"/>
      <c r="AP39" s="198"/>
      <c r="AQ39" s="198"/>
    </row>
    <row r="40" spans="1:43" s="83" customFormat="1" ht="20.25" customHeight="1">
      <c r="A40" s="105">
        <v>11</v>
      </c>
      <c r="B40" s="75" t="s">
        <v>27</v>
      </c>
      <c r="C40" s="76">
        <v>1633.8</v>
      </c>
      <c r="D40" s="77">
        <f t="shared" si="18"/>
        <v>11829.7</v>
      </c>
      <c r="E40" s="77">
        <f t="shared" si="1"/>
        <v>11829.7</v>
      </c>
      <c r="F40" s="77">
        <f t="shared" si="2"/>
        <v>0</v>
      </c>
      <c r="G40" s="76"/>
      <c r="H40" s="76"/>
      <c r="I40" s="77">
        <v>0</v>
      </c>
      <c r="J40" s="78"/>
      <c r="K40" s="76"/>
      <c r="L40" s="77">
        <f t="shared" si="3"/>
        <v>0</v>
      </c>
      <c r="M40" s="76">
        <v>0</v>
      </c>
      <c r="N40" s="76"/>
      <c r="O40" s="77">
        <f t="shared" si="4"/>
        <v>0</v>
      </c>
      <c r="P40" s="79">
        <v>11739.7</v>
      </c>
      <c r="Q40" s="79">
        <v>11739.7</v>
      </c>
      <c r="R40" s="77">
        <f t="shared" si="16"/>
        <v>0</v>
      </c>
      <c r="S40" s="80">
        <v>90</v>
      </c>
      <c r="T40" s="81">
        <v>90</v>
      </c>
      <c r="U40" s="77">
        <f t="shared" si="6"/>
        <v>0</v>
      </c>
      <c r="V40" s="77">
        <f t="shared" si="21"/>
        <v>13105</v>
      </c>
      <c r="W40" s="77">
        <f t="shared" si="21"/>
        <v>11998.7</v>
      </c>
      <c r="X40" s="77">
        <f t="shared" si="21"/>
        <v>1106.2999999999993</v>
      </c>
      <c r="Y40" s="106">
        <v>11736.9</v>
      </c>
      <c r="Z40" s="81">
        <v>11448.6</v>
      </c>
      <c r="AA40" s="77">
        <f t="shared" si="8"/>
        <v>288.2999999999993</v>
      </c>
      <c r="AB40" s="81">
        <v>1362.5</v>
      </c>
      <c r="AC40" s="77">
        <v>544.5</v>
      </c>
      <c r="AD40" s="77">
        <f t="shared" si="9"/>
        <v>818</v>
      </c>
      <c r="AE40" s="82">
        <v>5.6</v>
      </c>
      <c r="AF40" s="81">
        <v>5.6</v>
      </c>
      <c r="AG40" s="77">
        <f t="shared" si="10"/>
        <v>0</v>
      </c>
      <c r="AH40" s="82"/>
      <c r="AI40" s="81"/>
      <c r="AJ40" s="77">
        <f t="shared" si="11"/>
        <v>0</v>
      </c>
      <c r="AK40" s="77">
        <f t="shared" si="12"/>
        <v>358.5</v>
      </c>
      <c r="AL40" s="77">
        <f t="shared" si="13"/>
        <v>1464.7999999999993</v>
      </c>
      <c r="AM40" s="198"/>
      <c r="AN40" s="198"/>
      <c r="AO40" s="198"/>
      <c r="AP40" s="198"/>
      <c r="AQ40" s="198"/>
    </row>
    <row r="41" spans="1:43" ht="27" customHeight="1">
      <c r="A41" s="2">
        <v>12</v>
      </c>
      <c r="B41" s="3" t="s">
        <v>60</v>
      </c>
      <c r="C41" s="4">
        <f>C42+C43</f>
        <v>212.4</v>
      </c>
      <c r="D41" s="4">
        <f aca="true" t="shared" si="22" ref="D41:AL41">D42+D43</f>
        <v>28260.2</v>
      </c>
      <c r="E41" s="4">
        <f t="shared" si="22"/>
        <v>28257.710000000003</v>
      </c>
      <c r="F41" s="5">
        <f t="shared" si="2"/>
        <v>2.4899999999979627</v>
      </c>
      <c r="G41" s="4">
        <f t="shared" si="22"/>
        <v>0</v>
      </c>
      <c r="H41" s="4">
        <f t="shared" si="22"/>
        <v>47.2</v>
      </c>
      <c r="I41" s="4">
        <f t="shared" si="22"/>
        <v>0</v>
      </c>
      <c r="J41" s="4">
        <f t="shared" si="22"/>
        <v>0</v>
      </c>
      <c r="K41" s="4">
        <f t="shared" si="22"/>
        <v>0</v>
      </c>
      <c r="L41" s="5">
        <f t="shared" si="3"/>
        <v>0</v>
      </c>
      <c r="M41" s="4">
        <f t="shared" si="22"/>
        <v>155.7</v>
      </c>
      <c r="N41" s="4">
        <f t="shared" si="22"/>
        <v>96.7</v>
      </c>
      <c r="O41" s="5">
        <f t="shared" si="4"/>
        <v>58.999999999999986</v>
      </c>
      <c r="P41" s="4">
        <f t="shared" si="22"/>
        <v>28104.5</v>
      </c>
      <c r="Q41" s="4">
        <f t="shared" si="22"/>
        <v>28104.5</v>
      </c>
      <c r="R41" s="5">
        <f t="shared" si="16"/>
        <v>0</v>
      </c>
      <c r="S41" s="4">
        <f t="shared" si="22"/>
        <v>0</v>
      </c>
      <c r="T41" s="4">
        <f t="shared" si="22"/>
        <v>9.31</v>
      </c>
      <c r="U41" s="4">
        <f t="shared" si="22"/>
        <v>-9.31</v>
      </c>
      <c r="V41" s="5">
        <f t="shared" si="21"/>
        <v>27687.800000000003</v>
      </c>
      <c r="W41" s="5">
        <f t="shared" si="21"/>
        <v>26769.5</v>
      </c>
      <c r="X41" s="5">
        <f t="shared" si="21"/>
        <v>918.3000000000005</v>
      </c>
      <c r="Y41" s="4">
        <f t="shared" si="22"/>
        <v>25860.800000000003</v>
      </c>
      <c r="Z41" s="4">
        <f t="shared" si="22"/>
        <v>25130.5</v>
      </c>
      <c r="AA41" s="4">
        <f t="shared" si="22"/>
        <v>730.3000000000006</v>
      </c>
      <c r="AB41" s="4">
        <f t="shared" si="22"/>
        <v>1827</v>
      </c>
      <c r="AC41" s="4">
        <f t="shared" si="22"/>
        <v>1546.9</v>
      </c>
      <c r="AD41" s="4">
        <f t="shared" si="22"/>
        <v>280.0999999999999</v>
      </c>
      <c r="AE41" s="4">
        <f t="shared" si="22"/>
        <v>0</v>
      </c>
      <c r="AF41" s="4">
        <f t="shared" si="22"/>
        <v>59</v>
      </c>
      <c r="AG41" s="4">
        <f t="shared" si="22"/>
        <v>-59</v>
      </c>
      <c r="AH41" s="4">
        <f t="shared" si="22"/>
        <v>0</v>
      </c>
      <c r="AI41" s="4">
        <f t="shared" si="22"/>
        <v>33.1</v>
      </c>
      <c r="AJ41" s="4">
        <f t="shared" si="22"/>
        <v>-33.1</v>
      </c>
      <c r="AK41" s="4">
        <f t="shared" si="22"/>
        <v>764.8000000000029</v>
      </c>
      <c r="AL41" s="4">
        <f t="shared" si="22"/>
        <v>1700.6100000000056</v>
      </c>
      <c r="AM41" s="198"/>
      <c r="AN41" s="198"/>
      <c r="AO41" s="198"/>
      <c r="AP41" s="198"/>
      <c r="AQ41" s="198"/>
    </row>
    <row r="42" spans="1:38" s="83" customFormat="1" ht="19.5" customHeight="1">
      <c r="A42" s="105"/>
      <c r="B42" s="75" t="s">
        <v>61</v>
      </c>
      <c r="C42" s="76">
        <v>212.4</v>
      </c>
      <c r="D42" s="77">
        <f aca="true" t="shared" si="23" ref="D42:E54">G42+J42+M42+P42+S42</f>
        <v>27391.9</v>
      </c>
      <c r="E42" s="77">
        <f t="shared" si="1"/>
        <v>27389.410000000003</v>
      </c>
      <c r="F42" s="77">
        <f t="shared" si="2"/>
        <v>2.4899999999979627</v>
      </c>
      <c r="G42" s="76"/>
      <c r="H42" s="76">
        <v>47.2</v>
      </c>
      <c r="I42" s="77">
        <v>0</v>
      </c>
      <c r="J42" s="78"/>
      <c r="K42" s="76"/>
      <c r="L42" s="77">
        <f t="shared" si="3"/>
        <v>0</v>
      </c>
      <c r="M42" s="76">
        <v>155.7</v>
      </c>
      <c r="N42" s="76">
        <v>96.7</v>
      </c>
      <c r="O42" s="77">
        <f t="shared" si="4"/>
        <v>58.999999999999986</v>
      </c>
      <c r="P42" s="76">
        <v>27236.2</v>
      </c>
      <c r="Q42" s="76">
        <v>27236.2</v>
      </c>
      <c r="R42" s="77">
        <f t="shared" si="16"/>
        <v>0</v>
      </c>
      <c r="S42" s="81">
        <v>0</v>
      </c>
      <c r="T42" s="81">
        <v>9.31</v>
      </c>
      <c r="U42" s="77">
        <f t="shared" si="6"/>
        <v>-9.31</v>
      </c>
      <c r="V42" s="77">
        <f t="shared" si="21"/>
        <v>26839.5</v>
      </c>
      <c r="W42" s="77">
        <f t="shared" si="21"/>
        <v>26091.8</v>
      </c>
      <c r="X42" s="77">
        <f t="shared" si="21"/>
        <v>747.7000000000006</v>
      </c>
      <c r="Y42" s="106">
        <v>25405.4</v>
      </c>
      <c r="Z42" s="106">
        <v>24797.7</v>
      </c>
      <c r="AA42" s="77">
        <f t="shared" si="8"/>
        <v>607.7000000000007</v>
      </c>
      <c r="AB42" s="82">
        <v>1434.1</v>
      </c>
      <c r="AC42" s="81">
        <v>1202</v>
      </c>
      <c r="AD42" s="77">
        <f t="shared" si="9"/>
        <v>232.0999999999999</v>
      </c>
      <c r="AE42" s="82"/>
      <c r="AF42" s="81">
        <v>59</v>
      </c>
      <c r="AG42" s="77">
        <f t="shared" si="10"/>
        <v>-59</v>
      </c>
      <c r="AH42" s="82"/>
      <c r="AI42" s="81">
        <v>33.1</v>
      </c>
      <c r="AJ42" s="77">
        <f t="shared" si="11"/>
        <v>-33.1</v>
      </c>
      <c r="AK42" s="77">
        <f t="shared" si="12"/>
        <v>764.8000000000029</v>
      </c>
      <c r="AL42" s="77">
        <f t="shared" si="13"/>
        <v>1510.0100000000057</v>
      </c>
    </row>
    <row r="43" spans="1:41" s="83" customFormat="1" ht="24.75" customHeight="1">
      <c r="A43" s="105"/>
      <c r="B43" s="75" t="s">
        <v>62</v>
      </c>
      <c r="C43" s="76">
        <v>0</v>
      </c>
      <c r="D43" s="77">
        <f t="shared" si="23"/>
        <v>868.3</v>
      </c>
      <c r="E43" s="77">
        <f>H43+K43+N43+Q43+T43</f>
        <v>868.3</v>
      </c>
      <c r="F43" s="77">
        <f t="shared" si="2"/>
        <v>0</v>
      </c>
      <c r="G43" s="76"/>
      <c r="H43" s="76"/>
      <c r="I43" s="77">
        <v>0</v>
      </c>
      <c r="J43" s="79">
        <v>0</v>
      </c>
      <c r="K43" s="76"/>
      <c r="L43" s="77">
        <f t="shared" si="3"/>
        <v>0</v>
      </c>
      <c r="M43" s="76">
        <v>0</v>
      </c>
      <c r="N43" s="76">
        <v>0</v>
      </c>
      <c r="O43" s="77">
        <f t="shared" si="4"/>
        <v>0</v>
      </c>
      <c r="P43" s="79">
        <v>868.3</v>
      </c>
      <c r="Q43" s="76">
        <v>868.3</v>
      </c>
      <c r="R43" s="77">
        <f t="shared" si="16"/>
        <v>0</v>
      </c>
      <c r="S43" s="80"/>
      <c r="T43" s="81"/>
      <c r="U43" s="77">
        <f t="shared" si="6"/>
        <v>0</v>
      </c>
      <c r="V43" s="77">
        <f t="shared" si="21"/>
        <v>848.3</v>
      </c>
      <c r="W43" s="77">
        <f t="shared" si="21"/>
        <v>677.7</v>
      </c>
      <c r="X43" s="77">
        <f t="shared" si="21"/>
        <v>170.59999999999997</v>
      </c>
      <c r="Y43" s="81">
        <v>455.4</v>
      </c>
      <c r="Z43" s="81">
        <v>332.8</v>
      </c>
      <c r="AA43" s="77">
        <f t="shared" si="8"/>
        <v>122.59999999999997</v>
      </c>
      <c r="AB43" s="81">
        <v>392.9</v>
      </c>
      <c r="AC43" s="81">
        <v>344.9</v>
      </c>
      <c r="AD43" s="77">
        <f t="shared" si="9"/>
        <v>48</v>
      </c>
      <c r="AE43" s="82"/>
      <c r="AF43" s="81"/>
      <c r="AG43" s="77">
        <f t="shared" si="10"/>
        <v>0</v>
      </c>
      <c r="AH43" s="82"/>
      <c r="AI43" s="81"/>
      <c r="AJ43" s="77">
        <f t="shared" si="11"/>
        <v>0</v>
      </c>
      <c r="AK43" s="77"/>
      <c r="AL43" s="77">
        <f t="shared" si="13"/>
        <v>190.5999999999999</v>
      </c>
      <c r="AO43" s="83" t="s">
        <v>8</v>
      </c>
    </row>
    <row r="44" spans="1:38" s="83" customFormat="1" ht="29.25" customHeight="1">
      <c r="A44" s="105">
        <v>13</v>
      </c>
      <c r="B44" s="75" t="s">
        <v>28</v>
      </c>
      <c r="C44" s="76">
        <v>20.5</v>
      </c>
      <c r="D44" s="77">
        <f t="shared" si="23"/>
        <v>17470.1</v>
      </c>
      <c r="E44" s="77">
        <f t="shared" si="1"/>
        <v>17543.899999999998</v>
      </c>
      <c r="F44" s="77">
        <f t="shared" si="2"/>
        <v>-73.79999999999927</v>
      </c>
      <c r="G44" s="76"/>
      <c r="H44" s="76"/>
      <c r="I44" s="77">
        <v>0</v>
      </c>
      <c r="J44" s="78"/>
      <c r="K44" s="76"/>
      <c r="L44" s="77">
        <f t="shared" si="3"/>
        <v>0</v>
      </c>
      <c r="M44" s="76">
        <v>0</v>
      </c>
      <c r="N44" s="76">
        <v>73.8</v>
      </c>
      <c r="O44" s="77">
        <f t="shared" si="4"/>
        <v>-73.8</v>
      </c>
      <c r="P44" s="79">
        <v>17470.1</v>
      </c>
      <c r="Q44" s="79">
        <v>17470.1</v>
      </c>
      <c r="R44" s="77">
        <f t="shared" si="16"/>
        <v>0</v>
      </c>
      <c r="S44" s="80"/>
      <c r="T44" s="81"/>
      <c r="U44" s="77">
        <f t="shared" si="6"/>
        <v>0</v>
      </c>
      <c r="V44" s="77">
        <f t="shared" si="21"/>
        <v>16749.8</v>
      </c>
      <c r="W44" s="77">
        <f t="shared" si="21"/>
        <v>16360.699999999999</v>
      </c>
      <c r="X44" s="77">
        <f t="shared" si="21"/>
        <v>389.10000000000036</v>
      </c>
      <c r="Y44" s="81">
        <v>15941.4</v>
      </c>
      <c r="Z44" s="77">
        <v>15696.8</v>
      </c>
      <c r="AA44" s="77">
        <f t="shared" si="8"/>
        <v>244.60000000000036</v>
      </c>
      <c r="AB44" s="82">
        <v>808.4</v>
      </c>
      <c r="AC44" s="81">
        <v>663.9</v>
      </c>
      <c r="AD44" s="77">
        <f t="shared" si="9"/>
        <v>144.5</v>
      </c>
      <c r="AE44" s="82"/>
      <c r="AF44" s="81"/>
      <c r="AG44" s="77">
        <f t="shared" si="10"/>
        <v>0</v>
      </c>
      <c r="AH44" s="82"/>
      <c r="AI44" s="81"/>
      <c r="AJ44" s="77">
        <f t="shared" si="11"/>
        <v>0</v>
      </c>
      <c r="AK44" s="77">
        <f t="shared" si="12"/>
        <v>740.7999999999993</v>
      </c>
      <c r="AL44" s="77">
        <f t="shared" si="13"/>
        <v>1203.699999999999</v>
      </c>
    </row>
    <row r="45" spans="1:38" s="83" customFormat="1" ht="21.75" customHeight="1">
      <c r="A45" s="105">
        <v>14</v>
      </c>
      <c r="B45" s="75" t="s">
        <v>29</v>
      </c>
      <c r="C45" s="76">
        <v>665.3</v>
      </c>
      <c r="D45" s="77">
        <f t="shared" si="23"/>
        <v>18594.1</v>
      </c>
      <c r="E45" s="77">
        <f t="shared" si="1"/>
        <v>18594.1</v>
      </c>
      <c r="F45" s="77">
        <f t="shared" si="2"/>
        <v>0</v>
      </c>
      <c r="G45" s="76"/>
      <c r="H45" s="76"/>
      <c r="I45" s="77">
        <v>0</v>
      </c>
      <c r="J45" s="78"/>
      <c r="K45" s="76"/>
      <c r="L45" s="77">
        <f t="shared" si="3"/>
        <v>0</v>
      </c>
      <c r="M45" s="76">
        <v>0</v>
      </c>
      <c r="N45" s="76"/>
      <c r="O45" s="77">
        <f t="shared" si="4"/>
        <v>0</v>
      </c>
      <c r="P45" s="79">
        <v>17629</v>
      </c>
      <c r="Q45" s="79">
        <v>17629</v>
      </c>
      <c r="R45" s="77">
        <f t="shared" si="16"/>
        <v>0</v>
      </c>
      <c r="S45" s="80">
        <v>965.1</v>
      </c>
      <c r="T45" s="81">
        <v>965.1</v>
      </c>
      <c r="U45" s="77">
        <f t="shared" si="6"/>
        <v>0</v>
      </c>
      <c r="V45" s="77">
        <f t="shared" si="21"/>
        <v>18850.2</v>
      </c>
      <c r="W45" s="77">
        <f t="shared" si="21"/>
        <v>16805.88</v>
      </c>
      <c r="X45" s="77">
        <f t="shared" si="21"/>
        <v>2044.3199999999997</v>
      </c>
      <c r="Y45" s="106">
        <v>17737.8</v>
      </c>
      <c r="Z45" s="81">
        <v>16202.06</v>
      </c>
      <c r="AA45" s="77">
        <f t="shared" si="8"/>
        <v>1535.7399999999998</v>
      </c>
      <c r="AB45" s="80">
        <v>925.4</v>
      </c>
      <c r="AC45" s="82">
        <v>597.82</v>
      </c>
      <c r="AD45" s="77">
        <f t="shared" si="9"/>
        <v>327.5799999999999</v>
      </c>
      <c r="AE45" s="82"/>
      <c r="AF45" s="81"/>
      <c r="AG45" s="77">
        <f t="shared" si="10"/>
        <v>0</v>
      </c>
      <c r="AH45" s="82">
        <v>187</v>
      </c>
      <c r="AI45" s="81">
        <v>6</v>
      </c>
      <c r="AJ45" s="77">
        <f t="shared" si="11"/>
        <v>181</v>
      </c>
      <c r="AK45" s="77">
        <f t="shared" si="12"/>
        <v>409.1999999999971</v>
      </c>
      <c r="AL45" s="77">
        <f t="shared" si="13"/>
        <v>2453.519999999997</v>
      </c>
    </row>
    <row r="46" spans="1:38" ht="19.5" customHeight="1">
      <c r="A46" s="62">
        <v>15</v>
      </c>
      <c r="B46" s="3" t="s">
        <v>63</v>
      </c>
      <c r="C46" s="4">
        <v>0</v>
      </c>
      <c r="D46" s="4">
        <f aca="true" t="shared" si="24" ref="D46:U46">D47+D48</f>
        <v>27351.800000000003</v>
      </c>
      <c r="E46" s="4">
        <f t="shared" si="24"/>
        <v>27351.800000000003</v>
      </c>
      <c r="F46" s="5">
        <f t="shared" si="2"/>
        <v>0</v>
      </c>
      <c r="G46" s="4">
        <f t="shared" si="24"/>
        <v>0</v>
      </c>
      <c r="H46" s="4">
        <f t="shared" si="24"/>
        <v>0</v>
      </c>
      <c r="I46" s="4">
        <f t="shared" si="24"/>
        <v>0</v>
      </c>
      <c r="J46" s="4">
        <f t="shared" si="24"/>
        <v>0</v>
      </c>
      <c r="K46" s="4">
        <f t="shared" si="24"/>
        <v>0</v>
      </c>
      <c r="L46" s="5">
        <f t="shared" si="3"/>
        <v>0</v>
      </c>
      <c r="M46" s="4">
        <f t="shared" si="24"/>
        <v>0</v>
      </c>
      <c r="N46" s="4">
        <f t="shared" si="24"/>
        <v>0</v>
      </c>
      <c r="O46" s="5">
        <f t="shared" si="4"/>
        <v>0</v>
      </c>
      <c r="P46" s="4">
        <f t="shared" si="24"/>
        <v>27351.800000000003</v>
      </c>
      <c r="Q46" s="4">
        <f t="shared" si="24"/>
        <v>27351.800000000003</v>
      </c>
      <c r="R46" s="5">
        <f t="shared" si="16"/>
        <v>0</v>
      </c>
      <c r="S46" s="4">
        <f t="shared" si="24"/>
        <v>0</v>
      </c>
      <c r="T46" s="4">
        <f t="shared" si="24"/>
        <v>0</v>
      </c>
      <c r="U46" s="4">
        <f t="shared" si="24"/>
        <v>0</v>
      </c>
      <c r="V46" s="5">
        <f t="shared" si="21"/>
        <v>27049.8</v>
      </c>
      <c r="W46" s="5">
        <f t="shared" si="21"/>
        <v>26633.399999999998</v>
      </c>
      <c r="X46" s="5">
        <f t="shared" si="21"/>
        <v>416.40000000000083</v>
      </c>
      <c r="Y46" s="4">
        <f aca="true" t="shared" si="25" ref="Y46:AL46">Y47+Y48</f>
        <v>25250.5</v>
      </c>
      <c r="Z46" s="4">
        <f t="shared" si="25"/>
        <v>25230.8</v>
      </c>
      <c r="AA46" s="5">
        <f t="shared" si="8"/>
        <v>19.700000000000728</v>
      </c>
      <c r="AB46" s="4">
        <f t="shared" si="25"/>
        <v>1672.5</v>
      </c>
      <c r="AC46" s="4">
        <f t="shared" si="25"/>
        <v>1357.6</v>
      </c>
      <c r="AD46" s="4">
        <f t="shared" si="25"/>
        <v>314.9000000000001</v>
      </c>
      <c r="AE46" s="4">
        <f t="shared" si="25"/>
        <v>0</v>
      </c>
      <c r="AF46" s="4">
        <f t="shared" si="25"/>
        <v>0</v>
      </c>
      <c r="AG46" s="4">
        <f t="shared" si="25"/>
        <v>0</v>
      </c>
      <c r="AH46" s="4">
        <f t="shared" si="25"/>
        <v>126.8</v>
      </c>
      <c r="AI46" s="4">
        <f t="shared" si="25"/>
        <v>45</v>
      </c>
      <c r="AJ46" s="4">
        <f t="shared" si="25"/>
        <v>81.8</v>
      </c>
      <c r="AK46" s="4">
        <f t="shared" si="25"/>
        <v>302.00000000000364</v>
      </c>
      <c r="AL46" s="4">
        <f t="shared" si="25"/>
        <v>718.4000000000036</v>
      </c>
    </row>
    <row r="47" spans="1:38" s="83" customFormat="1" ht="30.75" customHeight="1">
      <c r="A47" s="144"/>
      <c r="B47" s="75" t="s">
        <v>64</v>
      </c>
      <c r="C47" s="76">
        <v>0</v>
      </c>
      <c r="D47" s="77">
        <f t="shared" si="23"/>
        <v>26454.4</v>
      </c>
      <c r="E47" s="77">
        <f t="shared" si="1"/>
        <v>26454.4</v>
      </c>
      <c r="F47" s="77">
        <f t="shared" si="2"/>
        <v>0</v>
      </c>
      <c r="G47" s="77"/>
      <c r="H47" s="77"/>
      <c r="I47" s="77">
        <f>G47-H47</f>
        <v>0</v>
      </c>
      <c r="J47" s="78"/>
      <c r="K47" s="77"/>
      <c r="L47" s="77">
        <f t="shared" si="3"/>
        <v>0</v>
      </c>
      <c r="M47" s="79">
        <v>0</v>
      </c>
      <c r="N47" s="79"/>
      <c r="O47" s="77">
        <f t="shared" si="4"/>
        <v>0</v>
      </c>
      <c r="P47" s="79">
        <v>26454.4</v>
      </c>
      <c r="Q47" s="77">
        <v>26454.4</v>
      </c>
      <c r="R47" s="77">
        <f t="shared" si="16"/>
        <v>0</v>
      </c>
      <c r="S47" s="80"/>
      <c r="T47" s="115"/>
      <c r="U47" s="77">
        <f t="shared" si="6"/>
        <v>0</v>
      </c>
      <c r="V47" s="77">
        <f t="shared" si="21"/>
        <v>26152.399999999998</v>
      </c>
      <c r="W47" s="77">
        <f t="shared" si="21"/>
        <v>25828.899999999998</v>
      </c>
      <c r="X47" s="77">
        <f t="shared" si="21"/>
        <v>323.4999999999994</v>
      </c>
      <c r="Y47" s="106">
        <v>24595.6</v>
      </c>
      <c r="Z47" s="82">
        <v>24648.8</v>
      </c>
      <c r="AA47" s="77">
        <f t="shared" si="8"/>
        <v>-53.20000000000073</v>
      </c>
      <c r="AB47" s="82">
        <v>1430</v>
      </c>
      <c r="AC47" s="82">
        <v>1135.1</v>
      </c>
      <c r="AD47" s="77">
        <f t="shared" si="9"/>
        <v>294.9000000000001</v>
      </c>
      <c r="AE47" s="82"/>
      <c r="AF47" s="80"/>
      <c r="AG47" s="77">
        <f t="shared" si="10"/>
        <v>0</v>
      </c>
      <c r="AH47" s="82">
        <v>126.8</v>
      </c>
      <c r="AI47" s="80">
        <v>45</v>
      </c>
      <c r="AJ47" s="77">
        <f t="shared" si="11"/>
        <v>81.8</v>
      </c>
      <c r="AK47" s="77">
        <f t="shared" si="12"/>
        <v>302.00000000000364</v>
      </c>
      <c r="AL47" s="77">
        <f t="shared" si="13"/>
        <v>625.5000000000036</v>
      </c>
    </row>
    <row r="48" spans="1:38" s="83" customFormat="1" ht="18.75" customHeight="1">
      <c r="A48" s="144"/>
      <c r="B48" s="75" t="s">
        <v>65</v>
      </c>
      <c r="C48" s="76">
        <v>0</v>
      </c>
      <c r="D48" s="77">
        <f t="shared" si="23"/>
        <v>897.4</v>
      </c>
      <c r="E48" s="77">
        <f t="shared" si="1"/>
        <v>897.4</v>
      </c>
      <c r="F48" s="77">
        <f t="shared" si="2"/>
        <v>0</v>
      </c>
      <c r="G48" s="77"/>
      <c r="H48" s="77"/>
      <c r="I48" s="77">
        <f aca="true" t="shared" si="26" ref="I48:I107">G48-H48</f>
        <v>0</v>
      </c>
      <c r="J48" s="79">
        <v>0</v>
      </c>
      <c r="K48" s="77"/>
      <c r="L48" s="77">
        <f t="shared" si="3"/>
        <v>0</v>
      </c>
      <c r="M48" s="78">
        <v>0</v>
      </c>
      <c r="N48" s="78"/>
      <c r="O48" s="77">
        <f t="shared" si="4"/>
        <v>0</v>
      </c>
      <c r="P48" s="79">
        <v>897.4</v>
      </c>
      <c r="Q48" s="78">
        <v>897.4</v>
      </c>
      <c r="R48" s="77">
        <f t="shared" si="16"/>
        <v>0</v>
      </c>
      <c r="S48" s="80"/>
      <c r="T48" s="115"/>
      <c r="U48" s="77">
        <f t="shared" si="6"/>
        <v>0</v>
      </c>
      <c r="V48" s="77">
        <f t="shared" si="21"/>
        <v>897.4</v>
      </c>
      <c r="W48" s="77">
        <f t="shared" si="21"/>
        <v>804.5</v>
      </c>
      <c r="X48" s="77">
        <f t="shared" si="21"/>
        <v>92.89999999999998</v>
      </c>
      <c r="Y48" s="81">
        <v>654.9</v>
      </c>
      <c r="Z48" s="82">
        <v>582</v>
      </c>
      <c r="AA48" s="77">
        <f t="shared" si="8"/>
        <v>72.89999999999998</v>
      </c>
      <c r="AB48" s="80">
        <v>242.5</v>
      </c>
      <c r="AC48" s="81">
        <v>222.5</v>
      </c>
      <c r="AD48" s="77">
        <f t="shared" si="9"/>
        <v>20</v>
      </c>
      <c r="AE48" s="82"/>
      <c r="AF48" s="82"/>
      <c r="AG48" s="77">
        <f t="shared" si="10"/>
        <v>0</v>
      </c>
      <c r="AH48" s="82"/>
      <c r="AI48" s="80"/>
      <c r="AJ48" s="77">
        <f t="shared" si="11"/>
        <v>0</v>
      </c>
      <c r="AK48" s="77">
        <f t="shared" si="12"/>
        <v>0</v>
      </c>
      <c r="AL48" s="77">
        <f t="shared" si="13"/>
        <v>92.89999999999998</v>
      </c>
    </row>
    <row r="49" spans="1:38" s="83" customFormat="1" ht="21" customHeight="1">
      <c r="A49" s="103">
        <v>16</v>
      </c>
      <c r="B49" s="75" t="s">
        <v>30</v>
      </c>
      <c r="C49" s="76">
        <v>1033.1</v>
      </c>
      <c r="D49" s="77">
        <f t="shared" si="23"/>
        <v>15222.2</v>
      </c>
      <c r="E49" s="77">
        <f t="shared" si="1"/>
        <v>15447.2</v>
      </c>
      <c r="F49" s="77">
        <f t="shared" si="2"/>
        <v>-225</v>
      </c>
      <c r="G49" s="76"/>
      <c r="H49" s="76">
        <v>225</v>
      </c>
      <c r="I49" s="77">
        <f t="shared" si="26"/>
        <v>-225</v>
      </c>
      <c r="J49" s="78"/>
      <c r="K49" s="76"/>
      <c r="L49" s="77">
        <f t="shared" si="3"/>
        <v>0</v>
      </c>
      <c r="M49" s="76">
        <v>0</v>
      </c>
      <c r="N49" s="76"/>
      <c r="O49" s="77">
        <f t="shared" si="4"/>
        <v>0</v>
      </c>
      <c r="P49" s="79">
        <v>15222.2</v>
      </c>
      <c r="Q49" s="76">
        <v>15222.2</v>
      </c>
      <c r="R49" s="77">
        <f t="shared" si="16"/>
        <v>0</v>
      </c>
      <c r="S49" s="80"/>
      <c r="T49" s="81"/>
      <c r="U49" s="77">
        <f t="shared" si="6"/>
        <v>0</v>
      </c>
      <c r="V49" s="77">
        <f t="shared" si="21"/>
        <v>15990</v>
      </c>
      <c r="W49" s="77">
        <f t="shared" si="21"/>
        <v>14473.019999999999</v>
      </c>
      <c r="X49" s="77">
        <f t="shared" si="21"/>
        <v>1516.9800000000007</v>
      </c>
      <c r="Y49" s="106">
        <v>14120</v>
      </c>
      <c r="Z49" s="81">
        <v>13629.72</v>
      </c>
      <c r="AA49" s="77">
        <f t="shared" si="8"/>
        <v>490.28000000000065</v>
      </c>
      <c r="AB49" s="82">
        <v>1520</v>
      </c>
      <c r="AC49" s="81">
        <v>692.3</v>
      </c>
      <c r="AD49" s="77">
        <f t="shared" si="9"/>
        <v>827.7</v>
      </c>
      <c r="AE49" s="82"/>
      <c r="AF49" s="81"/>
      <c r="AG49" s="77">
        <f t="shared" si="10"/>
        <v>0</v>
      </c>
      <c r="AH49" s="82">
        <v>350</v>
      </c>
      <c r="AI49" s="81">
        <v>151</v>
      </c>
      <c r="AJ49" s="77">
        <f t="shared" si="11"/>
        <v>199</v>
      </c>
      <c r="AK49" s="77">
        <f t="shared" si="12"/>
        <v>265.3000000000011</v>
      </c>
      <c r="AL49" s="77">
        <f t="shared" si="13"/>
        <v>2007.2800000000007</v>
      </c>
    </row>
    <row r="50" spans="1:38" s="83" customFormat="1" ht="22.5" customHeight="1">
      <c r="A50" s="74">
        <v>17</v>
      </c>
      <c r="B50" s="75" t="s">
        <v>31</v>
      </c>
      <c r="C50" s="76">
        <v>1957.2</v>
      </c>
      <c r="D50" s="77">
        <f t="shared" si="23"/>
        <v>15182.5</v>
      </c>
      <c r="E50" s="77">
        <f t="shared" si="1"/>
        <v>15035.6</v>
      </c>
      <c r="F50" s="77">
        <f t="shared" si="2"/>
        <v>146.89999999999964</v>
      </c>
      <c r="G50" s="76"/>
      <c r="H50" s="76"/>
      <c r="I50" s="77">
        <f t="shared" si="26"/>
        <v>0</v>
      </c>
      <c r="J50" s="78"/>
      <c r="K50" s="76"/>
      <c r="L50" s="77">
        <f t="shared" si="3"/>
        <v>0</v>
      </c>
      <c r="M50" s="76">
        <v>670.4</v>
      </c>
      <c r="N50" s="76">
        <v>523.5</v>
      </c>
      <c r="O50" s="77">
        <f t="shared" si="4"/>
        <v>146.89999999999998</v>
      </c>
      <c r="P50" s="79">
        <v>14512.1</v>
      </c>
      <c r="Q50" s="76">
        <v>14512.1</v>
      </c>
      <c r="R50" s="77">
        <f t="shared" si="16"/>
        <v>0</v>
      </c>
      <c r="S50" s="80"/>
      <c r="T50" s="81"/>
      <c r="U50" s="77">
        <f t="shared" si="6"/>
        <v>0</v>
      </c>
      <c r="V50" s="77">
        <f t="shared" si="21"/>
        <v>17139.6</v>
      </c>
      <c r="W50" s="77">
        <f t="shared" si="21"/>
        <v>13689</v>
      </c>
      <c r="X50" s="77">
        <f t="shared" si="21"/>
        <v>3450.5999999999995</v>
      </c>
      <c r="Y50" s="106">
        <v>15639.9</v>
      </c>
      <c r="Z50" s="81">
        <v>12661.6</v>
      </c>
      <c r="AA50" s="77">
        <f t="shared" si="8"/>
        <v>2978.2999999999993</v>
      </c>
      <c r="AB50" s="82">
        <v>1406.7</v>
      </c>
      <c r="AC50" s="81">
        <v>943.3</v>
      </c>
      <c r="AD50" s="77">
        <f t="shared" si="9"/>
        <v>463.4000000000001</v>
      </c>
      <c r="AE50" s="82"/>
      <c r="AF50" s="81"/>
      <c r="AG50" s="77">
        <f t="shared" si="10"/>
        <v>0</v>
      </c>
      <c r="AH50" s="82">
        <v>93</v>
      </c>
      <c r="AI50" s="81">
        <v>84.1</v>
      </c>
      <c r="AJ50" s="77">
        <f t="shared" si="11"/>
        <v>8.900000000000006</v>
      </c>
      <c r="AK50" s="77">
        <f t="shared" si="12"/>
        <v>0.10000000000218279</v>
      </c>
      <c r="AL50" s="77">
        <f t="shared" si="13"/>
        <v>3303.7999999999993</v>
      </c>
    </row>
    <row r="51" spans="1:38" s="83" customFormat="1" ht="22.5" customHeight="1">
      <c r="A51" s="103">
        <v>18</v>
      </c>
      <c r="B51" s="75" t="s">
        <v>66</v>
      </c>
      <c r="C51" s="76">
        <v>0</v>
      </c>
      <c r="D51" s="77">
        <f t="shared" si="23"/>
        <v>9381.7</v>
      </c>
      <c r="E51" s="77">
        <f t="shared" si="1"/>
        <v>9381.900000000001</v>
      </c>
      <c r="F51" s="77">
        <f t="shared" si="2"/>
        <v>-0.2000000000007276</v>
      </c>
      <c r="G51" s="76"/>
      <c r="H51" s="76"/>
      <c r="I51" s="77">
        <f t="shared" si="26"/>
        <v>0</v>
      </c>
      <c r="J51" s="78"/>
      <c r="K51" s="76"/>
      <c r="L51" s="77">
        <f t="shared" si="3"/>
        <v>0</v>
      </c>
      <c r="M51" s="76">
        <v>0</v>
      </c>
      <c r="N51" s="76"/>
      <c r="O51" s="77">
        <f t="shared" si="4"/>
        <v>0</v>
      </c>
      <c r="P51" s="79">
        <v>9381.7</v>
      </c>
      <c r="Q51" s="79">
        <v>9381.7</v>
      </c>
      <c r="R51" s="77">
        <f t="shared" si="16"/>
        <v>0</v>
      </c>
      <c r="S51" s="80"/>
      <c r="T51" s="81">
        <v>0.2</v>
      </c>
      <c r="U51" s="77">
        <f t="shared" si="6"/>
        <v>-0.2</v>
      </c>
      <c r="V51" s="77">
        <f t="shared" si="21"/>
        <v>9381.7</v>
      </c>
      <c r="W51" s="77">
        <f t="shared" si="21"/>
        <v>9379.6</v>
      </c>
      <c r="X51" s="77">
        <f t="shared" si="21"/>
        <v>2.0999999999999943</v>
      </c>
      <c r="Y51" s="104">
        <v>9178.7</v>
      </c>
      <c r="Z51" s="81">
        <v>9178.7</v>
      </c>
      <c r="AA51" s="77">
        <f t="shared" si="8"/>
        <v>0</v>
      </c>
      <c r="AB51" s="82">
        <v>201</v>
      </c>
      <c r="AC51" s="81">
        <v>198.9</v>
      </c>
      <c r="AD51" s="77">
        <f t="shared" si="9"/>
        <v>2.0999999999999943</v>
      </c>
      <c r="AE51" s="82"/>
      <c r="AF51" s="81"/>
      <c r="AG51" s="77">
        <f t="shared" si="10"/>
        <v>0</v>
      </c>
      <c r="AH51" s="82">
        <v>2</v>
      </c>
      <c r="AI51" s="81">
        <v>2</v>
      </c>
      <c r="AJ51" s="77">
        <f t="shared" si="11"/>
        <v>0</v>
      </c>
      <c r="AK51" s="77">
        <f t="shared" si="12"/>
        <v>0</v>
      </c>
      <c r="AL51" s="77">
        <f t="shared" si="13"/>
        <v>2.3000000000010914</v>
      </c>
    </row>
    <row r="52" spans="1:38" s="83" customFormat="1" ht="22.5" customHeight="1">
      <c r="A52" s="74">
        <v>19</v>
      </c>
      <c r="B52" s="75" t="s">
        <v>67</v>
      </c>
      <c r="C52" s="76">
        <v>1061.7</v>
      </c>
      <c r="D52" s="77">
        <f t="shared" si="23"/>
        <v>33862.1</v>
      </c>
      <c r="E52" s="77">
        <f t="shared" si="1"/>
        <v>33865.1</v>
      </c>
      <c r="F52" s="77">
        <f t="shared" si="2"/>
        <v>-3</v>
      </c>
      <c r="G52" s="76"/>
      <c r="H52" s="76"/>
      <c r="I52" s="77">
        <f t="shared" si="26"/>
        <v>0</v>
      </c>
      <c r="J52" s="78"/>
      <c r="K52" s="76"/>
      <c r="L52" s="77">
        <f t="shared" si="3"/>
        <v>0</v>
      </c>
      <c r="M52" s="76">
        <v>0</v>
      </c>
      <c r="N52" s="76"/>
      <c r="O52" s="77">
        <f t="shared" si="4"/>
        <v>0</v>
      </c>
      <c r="P52" s="79">
        <v>33862.1</v>
      </c>
      <c r="Q52" s="76">
        <v>33862.1</v>
      </c>
      <c r="R52" s="77">
        <f t="shared" si="16"/>
        <v>0</v>
      </c>
      <c r="S52" s="80"/>
      <c r="T52" s="81">
        <v>3</v>
      </c>
      <c r="U52" s="77">
        <f t="shared" si="6"/>
        <v>-3</v>
      </c>
      <c r="V52" s="77">
        <f t="shared" si="21"/>
        <v>34403.1</v>
      </c>
      <c r="W52" s="77">
        <f t="shared" si="21"/>
        <v>33420.59</v>
      </c>
      <c r="X52" s="77">
        <f t="shared" si="21"/>
        <v>982.510000000002</v>
      </c>
      <c r="Y52" s="82">
        <v>30374.9</v>
      </c>
      <c r="Z52" s="81">
        <v>29986.8</v>
      </c>
      <c r="AA52" s="77">
        <f t="shared" si="8"/>
        <v>388.1000000000022</v>
      </c>
      <c r="AB52" s="82">
        <v>4028.2</v>
      </c>
      <c r="AC52" s="81">
        <v>3433.79</v>
      </c>
      <c r="AD52" s="77">
        <f t="shared" si="9"/>
        <v>594.4099999999999</v>
      </c>
      <c r="AE52" s="82"/>
      <c r="AF52" s="81"/>
      <c r="AG52" s="77">
        <f t="shared" si="10"/>
        <v>0</v>
      </c>
      <c r="AH52" s="82"/>
      <c r="AI52" s="81"/>
      <c r="AJ52" s="77">
        <f t="shared" si="11"/>
        <v>0</v>
      </c>
      <c r="AK52" s="77">
        <f t="shared" si="12"/>
        <v>520.6999999999971</v>
      </c>
      <c r="AL52" s="77">
        <f t="shared" si="13"/>
        <v>1506.2099999999991</v>
      </c>
    </row>
    <row r="53" spans="1:38" s="83" customFormat="1" ht="19.5" customHeight="1">
      <c r="A53" s="74">
        <v>20</v>
      </c>
      <c r="B53" s="75" t="s">
        <v>68</v>
      </c>
      <c r="C53" s="76">
        <v>1155.2</v>
      </c>
      <c r="D53" s="77">
        <f t="shared" si="23"/>
        <v>28745.6</v>
      </c>
      <c r="E53" s="77">
        <f t="shared" si="23"/>
        <v>28867.57</v>
      </c>
      <c r="F53" s="77">
        <f t="shared" si="2"/>
        <v>-121.97000000000116</v>
      </c>
      <c r="G53" s="76"/>
      <c r="H53" s="76"/>
      <c r="I53" s="77">
        <f t="shared" si="26"/>
        <v>0</v>
      </c>
      <c r="J53" s="78"/>
      <c r="K53" s="76"/>
      <c r="L53" s="77">
        <f t="shared" si="3"/>
        <v>0</v>
      </c>
      <c r="M53" s="76">
        <v>0</v>
      </c>
      <c r="N53" s="76">
        <v>121.97</v>
      </c>
      <c r="O53" s="77">
        <f t="shared" si="4"/>
        <v>-121.97</v>
      </c>
      <c r="P53" s="79">
        <v>28745.6</v>
      </c>
      <c r="Q53" s="79">
        <v>28745.6</v>
      </c>
      <c r="R53" s="77">
        <f t="shared" si="16"/>
        <v>0</v>
      </c>
      <c r="S53" s="80"/>
      <c r="T53" s="81"/>
      <c r="U53" s="77">
        <f t="shared" si="6"/>
        <v>0</v>
      </c>
      <c r="V53" s="77">
        <f t="shared" si="21"/>
        <v>29547.4</v>
      </c>
      <c r="W53" s="77">
        <f t="shared" si="21"/>
        <v>28478.800000000003</v>
      </c>
      <c r="X53" s="77">
        <f t="shared" si="21"/>
        <v>1068.5999999999985</v>
      </c>
      <c r="Y53" s="106">
        <v>27270</v>
      </c>
      <c r="Z53" s="81">
        <v>26915.9</v>
      </c>
      <c r="AA53" s="77">
        <f t="shared" si="8"/>
        <v>354.09999999999854</v>
      </c>
      <c r="AB53" s="82">
        <v>2277.4</v>
      </c>
      <c r="AC53" s="81">
        <v>1562.9</v>
      </c>
      <c r="AD53" s="77">
        <f t="shared" si="9"/>
        <v>714.5</v>
      </c>
      <c r="AE53" s="82"/>
      <c r="AF53" s="81"/>
      <c r="AG53" s="77">
        <f t="shared" si="10"/>
        <v>0</v>
      </c>
      <c r="AH53" s="82"/>
      <c r="AI53" s="81"/>
      <c r="AJ53" s="77">
        <f t="shared" si="11"/>
        <v>0</v>
      </c>
      <c r="AK53" s="77">
        <f t="shared" si="12"/>
        <v>353.3999999999978</v>
      </c>
      <c r="AL53" s="77">
        <f t="shared" si="13"/>
        <v>1543.9699999999975</v>
      </c>
    </row>
    <row r="54" spans="1:38" s="83" customFormat="1" ht="19.5" customHeight="1">
      <c r="A54" s="74">
        <v>21</v>
      </c>
      <c r="B54" s="75" t="s">
        <v>69</v>
      </c>
      <c r="C54" s="76">
        <v>2674.9</v>
      </c>
      <c r="D54" s="77">
        <f t="shared" si="23"/>
        <v>5278.6</v>
      </c>
      <c r="E54" s="77">
        <f t="shared" si="1"/>
        <v>3357.7</v>
      </c>
      <c r="F54" s="77">
        <f t="shared" si="2"/>
        <v>1920.9000000000005</v>
      </c>
      <c r="G54" s="76"/>
      <c r="H54" s="76"/>
      <c r="I54" s="77">
        <f t="shared" si="26"/>
        <v>0</v>
      </c>
      <c r="J54" s="78"/>
      <c r="K54" s="76"/>
      <c r="L54" s="77">
        <f t="shared" si="3"/>
        <v>0</v>
      </c>
      <c r="M54" s="76">
        <v>0</v>
      </c>
      <c r="N54" s="76"/>
      <c r="O54" s="77">
        <f t="shared" si="4"/>
        <v>0</v>
      </c>
      <c r="P54" s="79">
        <v>5278.6</v>
      </c>
      <c r="Q54" s="76">
        <v>3286.2</v>
      </c>
      <c r="R54" s="77">
        <f t="shared" si="16"/>
        <v>1992.4000000000005</v>
      </c>
      <c r="S54" s="80"/>
      <c r="T54" s="81">
        <v>71.5</v>
      </c>
      <c r="U54" s="77">
        <f t="shared" si="6"/>
        <v>-71.5</v>
      </c>
      <c r="V54" s="77">
        <f t="shared" si="21"/>
        <v>6711</v>
      </c>
      <c r="W54" s="77">
        <f t="shared" si="21"/>
        <v>5732.259999999999</v>
      </c>
      <c r="X54" s="77">
        <f t="shared" si="21"/>
        <v>978.7400000000004</v>
      </c>
      <c r="Y54" s="106">
        <v>6246</v>
      </c>
      <c r="Z54" s="81">
        <v>5611.36</v>
      </c>
      <c r="AA54" s="77">
        <f t="shared" si="8"/>
        <v>634.6400000000003</v>
      </c>
      <c r="AB54" s="82">
        <v>430</v>
      </c>
      <c r="AC54" s="81">
        <v>120.9</v>
      </c>
      <c r="AD54" s="77">
        <f t="shared" si="9"/>
        <v>309.1</v>
      </c>
      <c r="AE54" s="82"/>
      <c r="AF54" s="81"/>
      <c r="AG54" s="77">
        <f t="shared" si="10"/>
        <v>0</v>
      </c>
      <c r="AH54" s="82">
        <v>35</v>
      </c>
      <c r="AI54" s="81"/>
      <c r="AJ54" s="77">
        <f t="shared" si="11"/>
        <v>35</v>
      </c>
      <c r="AK54" s="77">
        <f t="shared" si="12"/>
        <v>1242.5</v>
      </c>
      <c r="AL54" s="77">
        <f t="shared" si="13"/>
        <v>300.34000000000106</v>
      </c>
    </row>
    <row r="55" spans="1:38" ht="19.5" customHeight="1">
      <c r="A55" s="62">
        <v>22</v>
      </c>
      <c r="B55" s="3" t="s">
        <v>70</v>
      </c>
      <c r="C55" s="4">
        <f>C56+C57+C58</f>
        <v>216.2</v>
      </c>
      <c r="D55" s="4">
        <f>D56+D57+D58</f>
        <v>37199.09</v>
      </c>
      <c r="E55" s="4">
        <f>E56+E57+E58</f>
        <v>37019.89</v>
      </c>
      <c r="F55" s="5">
        <f t="shared" si="2"/>
        <v>179.1999999999971</v>
      </c>
      <c r="G55" s="4">
        <f>G56+G57+G58</f>
        <v>0</v>
      </c>
      <c r="H55" s="4">
        <f aca="true" t="shared" si="27" ref="H55:AL55">H56+H57+H58</f>
        <v>0</v>
      </c>
      <c r="I55" s="5">
        <f t="shared" si="26"/>
        <v>0</v>
      </c>
      <c r="J55" s="4">
        <f t="shared" si="27"/>
        <v>0</v>
      </c>
      <c r="K55" s="4">
        <f t="shared" si="27"/>
        <v>0</v>
      </c>
      <c r="L55" s="5">
        <f t="shared" si="3"/>
        <v>0</v>
      </c>
      <c r="M55" s="4">
        <f t="shared" si="27"/>
        <v>752.7</v>
      </c>
      <c r="N55" s="4">
        <f t="shared" si="27"/>
        <v>573.5</v>
      </c>
      <c r="O55" s="5">
        <f t="shared" si="4"/>
        <v>179.20000000000005</v>
      </c>
      <c r="P55" s="4">
        <f t="shared" si="27"/>
        <v>36274.5</v>
      </c>
      <c r="Q55" s="4">
        <f t="shared" si="27"/>
        <v>36274.5</v>
      </c>
      <c r="R55" s="5">
        <f t="shared" si="16"/>
        <v>0</v>
      </c>
      <c r="S55" s="4">
        <f t="shared" si="27"/>
        <v>171.89</v>
      </c>
      <c r="T55" s="4">
        <f t="shared" si="27"/>
        <v>171.89</v>
      </c>
      <c r="U55" s="4">
        <f t="shared" si="27"/>
        <v>0</v>
      </c>
      <c r="V55" s="5">
        <f t="shared" si="21"/>
        <v>37415.2</v>
      </c>
      <c r="W55" s="5">
        <f t="shared" si="21"/>
        <v>36959.799999999996</v>
      </c>
      <c r="X55" s="5">
        <f t="shared" si="21"/>
        <v>455.3999999999983</v>
      </c>
      <c r="Y55" s="4">
        <f t="shared" si="27"/>
        <v>33768.2</v>
      </c>
      <c r="Z55" s="4">
        <f t="shared" si="27"/>
        <v>33727.6</v>
      </c>
      <c r="AA55" s="4">
        <f t="shared" si="27"/>
        <v>40.599999999998545</v>
      </c>
      <c r="AB55" s="4">
        <f t="shared" si="27"/>
        <v>3407.5999999999995</v>
      </c>
      <c r="AC55" s="4">
        <f t="shared" si="27"/>
        <v>2996.7</v>
      </c>
      <c r="AD55" s="4">
        <f t="shared" si="27"/>
        <v>410.89999999999975</v>
      </c>
      <c r="AE55" s="4">
        <f t="shared" si="27"/>
        <v>0</v>
      </c>
      <c r="AF55" s="4">
        <f t="shared" si="27"/>
        <v>0</v>
      </c>
      <c r="AG55" s="4">
        <f t="shared" si="27"/>
        <v>0</v>
      </c>
      <c r="AH55" s="4">
        <f t="shared" si="27"/>
        <v>239.4</v>
      </c>
      <c r="AI55" s="4">
        <f t="shared" si="27"/>
        <v>235.5</v>
      </c>
      <c r="AJ55" s="4">
        <f t="shared" si="27"/>
        <v>3.9000000000000057</v>
      </c>
      <c r="AK55" s="4">
        <f t="shared" si="27"/>
        <v>0.09000000000014552</v>
      </c>
      <c r="AL55" s="4">
        <f t="shared" si="27"/>
        <v>276.28999999999996</v>
      </c>
    </row>
    <row r="56" spans="1:38" s="83" customFormat="1" ht="19.5" customHeight="1">
      <c r="A56" s="74"/>
      <c r="B56" s="75" t="s">
        <v>71</v>
      </c>
      <c r="C56" s="76">
        <v>0</v>
      </c>
      <c r="D56" s="77">
        <f>G56+J56+M56+P56+S56</f>
        <v>32689.29</v>
      </c>
      <c r="E56" s="77">
        <f t="shared" si="1"/>
        <v>32510.09</v>
      </c>
      <c r="F56" s="77">
        <f t="shared" si="2"/>
        <v>179.20000000000073</v>
      </c>
      <c r="G56" s="76"/>
      <c r="H56" s="76"/>
      <c r="I56" s="77">
        <f t="shared" si="26"/>
        <v>0</v>
      </c>
      <c r="J56" s="79"/>
      <c r="K56" s="76"/>
      <c r="L56" s="77">
        <f t="shared" si="3"/>
        <v>0</v>
      </c>
      <c r="M56" s="76">
        <v>752.7</v>
      </c>
      <c r="N56" s="76">
        <v>573.5</v>
      </c>
      <c r="O56" s="77">
        <f t="shared" si="4"/>
        <v>179.20000000000005</v>
      </c>
      <c r="P56" s="79">
        <v>31764.7</v>
      </c>
      <c r="Q56" s="79">
        <v>31764.7</v>
      </c>
      <c r="R56" s="77">
        <f t="shared" si="16"/>
        <v>0</v>
      </c>
      <c r="S56" s="80">
        <v>171.89</v>
      </c>
      <c r="T56" s="81">
        <v>171.89</v>
      </c>
      <c r="U56" s="77">
        <f t="shared" si="6"/>
        <v>0</v>
      </c>
      <c r="V56" s="77">
        <f t="shared" si="21"/>
        <v>32689.2</v>
      </c>
      <c r="W56" s="77">
        <f t="shared" si="21"/>
        <v>32311</v>
      </c>
      <c r="X56" s="77">
        <f t="shared" si="21"/>
        <v>378.19999999999834</v>
      </c>
      <c r="Y56" s="135">
        <v>30142.6</v>
      </c>
      <c r="Z56" s="81">
        <v>30102</v>
      </c>
      <c r="AA56" s="77">
        <f t="shared" si="8"/>
        <v>40.599999999998545</v>
      </c>
      <c r="AB56" s="82">
        <v>2357.2</v>
      </c>
      <c r="AC56" s="81">
        <v>2023.5</v>
      </c>
      <c r="AD56" s="77">
        <f t="shared" si="9"/>
        <v>333.6999999999998</v>
      </c>
      <c r="AE56" s="82">
        <v>0</v>
      </c>
      <c r="AF56" s="81">
        <v>0</v>
      </c>
      <c r="AG56" s="77">
        <f t="shared" si="10"/>
        <v>0</v>
      </c>
      <c r="AH56" s="82">
        <v>189.4</v>
      </c>
      <c r="AI56" s="81">
        <v>185.5</v>
      </c>
      <c r="AJ56" s="77">
        <f t="shared" si="11"/>
        <v>3.9000000000000057</v>
      </c>
      <c r="AK56" s="77">
        <f t="shared" si="12"/>
        <v>0.09000000000014552</v>
      </c>
      <c r="AL56" s="77">
        <f t="shared" si="13"/>
        <v>199.09000000000015</v>
      </c>
    </row>
    <row r="57" spans="1:38" s="83" customFormat="1" ht="24.75" customHeight="1">
      <c r="A57" s="144"/>
      <c r="B57" s="75" t="s">
        <v>72</v>
      </c>
      <c r="C57" s="164">
        <v>0</v>
      </c>
      <c r="D57" s="77">
        <f>G57+J57+M57+P57+S57</f>
        <v>1929.6</v>
      </c>
      <c r="E57" s="77">
        <f t="shared" si="1"/>
        <v>1929.6</v>
      </c>
      <c r="F57" s="77">
        <f t="shared" si="2"/>
        <v>0</v>
      </c>
      <c r="G57" s="164"/>
      <c r="H57" s="164"/>
      <c r="I57" s="77">
        <f t="shared" si="26"/>
        <v>0</v>
      </c>
      <c r="J57" s="78"/>
      <c r="K57" s="164"/>
      <c r="L57" s="77">
        <f t="shared" si="3"/>
        <v>0</v>
      </c>
      <c r="M57" s="164">
        <v>0</v>
      </c>
      <c r="N57" s="164">
        <v>0</v>
      </c>
      <c r="O57" s="77">
        <f t="shared" si="4"/>
        <v>0</v>
      </c>
      <c r="P57" s="79">
        <v>1929.6</v>
      </c>
      <c r="Q57" s="79">
        <v>1929.6</v>
      </c>
      <c r="R57" s="77">
        <f t="shared" si="16"/>
        <v>0</v>
      </c>
      <c r="S57" s="80"/>
      <c r="T57" s="121"/>
      <c r="U57" s="77">
        <f t="shared" si="6"/>
        <v>0</v>
      </c>
      <c r="V57" s="77">
        <f t="shared" si="21"/>
        <v>1929.6</v>
      </c>
      <c r="W57" s="77">
        <f t="shared" si="21"/>
        <v>1929.6</v>
      </c>
      <c r="X57" s="77">
        <f t="shared" si="21"/>
        <v>0</v>
      </c>
      <c r="Y57" s="82">
        <v>1623</v>
      </c>
      <c r="Z57" s="121">
        <v>1623</v>
      </c>
      <c r="AA57" s="77">
        <f t="shared" si="8"/>
        <v>0</v>
      </c>
      <c r="AB57" s="82">
        <v>306.6</v>
      </c>
      <c r="AC57" s="121">
        <v>306.6</v>
      </c>
      <c r="AD57" s="77">
        <f t="shared" si="9"/>
        <v>0</v>
      </c>
      <c r="AE57" s="82"/>
      <c r="AF57" s="121"/>
      <c r="AG57" s="77">
        <f t="shared" si="10"/>
        <v>0</v>
      </c>
      <c r="AH57" s="82"/>
      <c r="AI57" s="121"/>
      <c r="AJ57" s="77">
        <f t="shared" si="11"/>
        <v>0</v>
      </c>
      <c r="AK57" s="77">
        <f t="shared" si="12"/>
        <v>0</v>
      </c>
      <c r="AL57" s="77">
        <f t="shared" si="13"/>
        <v>0</v>
      </c>
    </row>
    <row r="58" spans="1:38" s="83" customFormat="1" ht="18.75" customHeight="1">
      <c r="A58" s="144"/>
      <c r="B58" s="75" t="s">
        <v>73</v>
      </c>
      <c r="C58" s="164">
        <v>216.2</v>
      </c>
      <c r="D58" s="77">
        <f>G58+J58+M58+P58+S58</f>
        <v>2580.2</v>
      </c>
      <c r="E58" s="77">
        <f t="shared" si="1"/>
        <v>2580.2</v>
      </c>
      <c r="F58" s="77">
        <f t="shared" si="2"/>
        <v>0</v>
      </c>
      <c r="G58" s="164"/>
      <c r="H58" s="164"/>
      <c r="I58" s="77">
        <f t="shared" si="26"/>
        <v>0</v>
      </c>
      <c r="J58" s="78"/>
      <c r="K58" s="164"/>
      <c r="L58" s="77">
        <f t="shared" si="3"/>
        <v>0</v>
      </c>
      <c r="M58" s="164">
        <v>0</v>
      </c>
      <c r="N58" s="164">
        <v>0</v>
      </c>
      <c r="O58" s="77">
        <f t="shared" si="4"/>
        <v>0</v>
      </c>
      <c r="P58" s="79">
        <v>2580.2</v>
      </c>
      <c r="Q58" s="79">
        <v>2580.2</v>
      </c>
      <c r="R58" s="77">
        <f t="shared" si="16"/>
        <v>0</v>
      </c>
      <c r="S58" s="80"/>
      <c r="T58" s="121"/>
      <c r="U58" s="77">
        <f t="shared" si="6"/>
        <v>0</v>
      </c>
      <c r="V58" s="77">
        <f t="shared" si="21"/>
        <v>2796.3999999999996</v>
      </c>
      <c r="W58" s="77">
        <f t="shared" si="21"/>
        <v>2719.2</v>
      </c>
      <c r="X58" s="77">
        <f t="shared" si="21"/>
        <v>77.19999999999993</v>
      </c>
      <c r="Y58" s="82">
        <v>2002.6</v>
      </c>
      <c r="Z58" s="121">
        <v>2002.6</v>
      </c>
      <c r="AA58" s="77">
        <f t="shared" si="8"/>
        <v>0</v>
      </c>
      <c r="AB58" s="82">
        <v>743.8</v>
      </c>
      <c r="AC58" s="121">
        <v>666.6</v>
      </c>
      <c r="AD58" s="77">
        <f t="shared" si="9"/>
        <v>77.19999999999993</v>
      </c>
      <c r="AE58" s="82"/>
      <c r="AF58" s="121"/>
      <c r="AG58" s="77">
        <f t="shared" si="10"/>
        <v>0</v>
      </c>
      <c r="AH58" s="82">
        <v>50</v>
      </c>
      <c r="AI58" s="121">
        <v>50</v>
      </c>
      <c r="AJ58" s="77">
        <f t="shared" si="11"/>
        <v>0</v>
      </c>
      <c r="AK58" s="77">
        <f t="shared" si="12"/>
        <v>0</v>
      </c>
      <c r="AL58" s="77">
        <f t="shared" si="13"/>
        <v>77.19999999999982</v>
      </c>
    </row>
    <row r="59" spans="1:38" ht="18.75" customHeight="1">
      <c r="A59" s="60">
        <v>23</v>
      </c>
      <c r="B59" s="3" t="s">
        <v>74</v>
      </c>
      <c r="C59" s="4">
        <f>C60+C61</f>
        <v>606.1</v>
      </c>
      <c r="D59" s="4">
        <f aca="true" t="shared" si="28" ref="D59:AL59">D60+D61</f>
        <v>20181.300000000003</v>
      </c>
      <c r="E59" s="4">
        <f t="shared" si="28"/>
        <v>20181.1</v>
      </c>
      <c r="F59" s="5">
        <f t="shared" si="2"/>
        <v>0.20000000000436557</v>
      </c>
      <c r="G59" s="4">
        <f t="shared" si="28"/>
        <v>0</v>
      </c>
      <c r="H59" s="4">
        <f t="shared" si="28"/>
        <v>0</v>
      </c>
      <c r="I59" s="5">
        <f t="shared" si="26"/>
        <v>0</v>
      </c>
      <c r="J59" s="4">
        <f t="shared" si="28"/>
        <v>0</v>
      </c>
      <c r="K59" s="4">
        <f t="shared" si="28"/>
        <v>0</v>
      </c>
      <c r="L59" s="5">
        <f t="shared" si="3"/>
        <v>0</v>
      </c>
      <c r="M59" s="4">
        <f t="shared" si="28"/>
        <v>0</v>
      </c>
      <c r="N59" s="4">
        <f t="shared" si="28"/>
        <v>0</v>
      </c>
      <c r="O59" s="5">
        <f t="shared" si="4"/>
        <v>0</v>
      </c>
      <c r="P59" s="4">
        <f t="shared" si="28"/>
        <v>20181.300000000003</v>
      </c>
      <c r="Q59" s="4">
        <f t="shared" si="28"/>
        <v>20181.1</v>
      </c>
      <c r="R59" s="5">
        <f t="shared" si="16"/>
        <v>0.20000000000436557</v>
      </c>
      <c r="S59" s="4">
        <f t="shared" si="28"/>
        <v>0</v>
      </c>
      <c r="T59" s="4">
        <f t="shared" si="28"/>
        <v>0</v>
      </c>
      <c r="U59" s="4">
        <f t="shared" si="28"/>
        <v>0</v>
      </c>
      <c r="V59" s="5">
        <f t="shared" si="21"/>
        <v>19881.600000000002</v>
      </c>
      <c r="W59" s="5">
        <f t="shared" si="21"/>
        <v>19666.7</v>
      </c>
      <c r="X59" s="5">
        <f t="shared" si="21"/>
        <v>214.90000000000006</v>
      </c>
      <c r="Y59" s="4">
        <f t="shared" si="28"/>
        <v>18543</v>
      </c>
      <c r="Z59" s="4">
        <f t="shared" si="28"/>
        <v>18496</v>
      </c>
      <c r="AA59" s="4">
        <f t="shared" si="28"/>
        <v>47</v>
      </c>
      <c r="AB59" s="4">
        <f t="shared" si="28"/>
        <v>1129.7</v>
      </c>
      <c r="AC59" s="4">
        <f t="shared" si="28"/>
        <v>990.7</v>
      </c>
      <c r="AD59" s="4">
        <f t="shared" si="28"/>
        <v>139.00000000000006</v>
      </c>
      <c r="AE59" s="4">
        <f t="shared" si="28"/>
        <v>0</v>
      </c>
      <c r="AF59" s="4">
        <f t="shared" si="28"/>
        <v>0</v>
      </c>
      <c r="AG59" s="4">
        <f t="shared" si="28"/>
        <v>0</v>
      </c>
      <c r="AH59" s="4">
        <f t="shared" si="28"/>
        <v>208.9</v>
      </c>
      <c r="AI59" s="4">
        <f t="shared" si="28"/>
        <v>180</v>
      </c>
      <c r="AJ59" s="4">
        <f t="shared" si="28"/>
        <v>28.900000000000006</v>
      </c>
      <c r="AK59" s="4">
        <f t="shared" si="28"/>
        <v>905.7999999999993</v>
      </c>
      <c r="AL59" s="4">
        <f t="shared" si="28"/>
        <v>1120.499999999999</v>
      </c>
    </row>
    <row r="60" spans="1:38" s="83" customFormat="1" ht="18" customHeight="1">
      <c r="A60" s="105"/>
      <c r="B60" s="75" t="s">
        <v>75</v>
      </c>
      <c r="C60" s="76">
        <v>606.1</v>
      </c>
      <c r="D60" s="77">
        <f>G60+J60+M60+P60+S60</f>
        <v>19602.4</v>
      </c>
      <c r="E60" s="77">
        <f t="shared" si="1"/>
        <v>19602.3</v>
      </c>
      <c r="F60" s="77">
        <f t="shared" si="2"/>
        <v>0.10000000000218279</v>
      </c>
      <c r="G60" s="76"/>
      <c r="H60" s="76"/>
      <c r="I60" s="77">
        <f t="shared" si="26"/>
        <v>0</v>
      </c>
      <c r="J60" s="78"/>
      <c r="K60" s="76"/>
      <c r="L60" s="77">
        <f t="shared" si="3"/>
        <v>0</v>
      </c>
      <c r="M60" s="76">
        <v>0</v>
      </c>
      <c r="N60" s="76">
        <v>0</v>
      </c>
      <c r="O60" s="77">
        <f t="shared" si="4"/>
        <v>0</v>
      </c>
      <c r="P60" s="79">
        <v>19602.4</v>
      </c>
      <c r="Q60" s="79">
        <v>19602.3</v>
      </c>
      <c r="R60" s="77">
        <f t="shared" si="16"/>
        <v>0.10000000000218279</v>
      </c>
      <c r="S60" s="80"/>
      <c r="T60" s="81"/>
      <c r="U60" s="77">
        <f t="shared" si="6"/>
        <v>0</v>
      </c>
      <c r="V60" s="77">
        <f t="shared" si="21"/>
        <v>19303.7</v>
      </c>
      <c r="W60" s="77">
        <f t="shared" si="21"/>
        <v>19122.6</v>
      </c>
      <c r="X60" s="77">
        <f t="shared" si="21"/>
        <v>181.10000000000005</v>
      </c>
      <c r="Y60" s="106">
        <v>18108.6</v>
      </c>
      <c r="Z60" s="81">
        <v>18069.6</v>
      </c>
      <c r="AA60" s="77">
        <f t="shared" si="8"/>
        <v>39</v>
      </c>
      <c r="AB60" s="82">
        <v>994.2</v>
      </c>
      <c r="AC60" s="81">
        <v>881</v>
      </c>
      <c r="AD60" s="77">
        <f t="shared" si="9"/>
        <v>113.20000000000005</v>
      </c>
      <c r="AE60" s="82"/>
      <c r="AF60" s="81"/>
      <c r="AG60" s="77">
        <f t="shared" si="10"/>
        <v>0</v>
      </c>
      <c r="AH60" s="82">
        <v>200.9</v>
      </c>
      <c r="AI60" s="81">
        <v>172</v>
      </c>
      <c r="AJ60" s="77">
        <f t="shared" si="11"/>
        <v>28.900000000000006</v>
      </c>
      <c r="AK60" s="77">
        <f t="shared" si="12"/>
        <v>904.7999999999993</v>
      </c>
      <c r="AL60" s="77">
        <f t="shared" si="13"/>
        <v>1085.7999999999993</v>
      </c>
    </row>
    <row r="61" spans="1:38" s="83" customFormat="1" ht="21" customHeight="1">
      <c r="A61" s="105"/>
      <c r="B61" s="75" t="s">
        <v>76</v>
      </c>
      <c r="C61" s="76">
        <v>0</v>
      </c>
      <c r="D61" s="77">
        <f>G61+J61+M61+P61+S61</f>
        <v>578.9</v>
      </c>
      <c r="E61" s="77">
        <f t="shared" si="1"/>
        <v>578.8</v>
      </c>
      <c r="F61" s="77">
        <f t="shared" si="2"/>
        <v>0.10000000000002274</v>
      </c>
      <c r="G61" s="76"/>
      <c r="H61" s="76"/>
      <c r="I61" s="77">
        <f t="shared" si="26"/>
        <v>0</v>
      </c>
      <c r="J61" s="78"/>
      <c r="K61" s="76"/>
      <c r="L61" s="77">
        <f t="shared" si="3"/>
        <v>0</v>
      </c>
      <c r="M61" s="76">
        <v>0</v>
      </c>
      <c r="N61" s="76">
        <v>0</v>
      </c>
      <c r="O61" s="77">
        <f t="shared" si="4"/>
        <v>0</v>
      </c>
      <c r="P61" s="79">
        <v>578.9</v>
      </c>
      <c r="Q61" s="79">
        <v>578.8</v>
      </c>
      <c r="R61" s="77">
        <f t="shared" si="16"/>
        <v>0.10000000000002274</v>
      </c>
      <c r="S61" s="80"/>
      <c r="T61" s="81"/>
      <c r="U61" s="77">
        <f t="shared" si="6"/>
        <v>0</v>
      </c>
      <c r="V61" s="77">
        <f t="shared" si="21"/>
        <v>577.9</v>
      </c>
      <c r="W61" s="77">
        <f t="shared" si="21"/>
        <v>544.1</v>
      </c>
      <c r="X61" s="77">
        <f t="shared" si="21"/>
        <v>33.8</v>
      </c>
      <c r="Y61" s="82">
        <v>434.4</v>
      </c>
      <c r="Z61" s="81">
        <v>426.4</v>
      </c>
      <c r="AA61" s="77">
        <f t="shared" si="8"/>
        <v>8</v>
      </c>
      <c r="AB61" s="82">
        <v>135.5</v>
      </c>
      <c r="AC61" s="81">
        <v>109.7</v>
      </c>
      <c r="AD61" s="77">
        <f t="shared" si="9"/>
        <v>25.799999999999997</v>
      </c>
      <c r="AE61" s="82"/>
      <c r="AF61" s="81"/>
      <c r="AG61" s="77">
        <f t="shared" si="10"/>
        <v>0</v>
      </c>
      <c r="AH61" s="82">
        <v>8</v>
      </c>
      <c r="AI61" s="81">
        <v>8</v>
      </c>
      <c r="AJ61" s="77">
        <f t="shared" si="11"/>
        <v>0</v>
      </c>
      <c r="AK61" s="77">
        <f t="shared" si="12"/>
        <v>1</v>
      </c>
      <c r="AL61" s="77">
        <f t="shared" si="13"/>
        <v>34.69999999999993</v>
      </c>
    </row>
    <row r="62" spans="1:38" ht="18" customHeight="1">
      <c r="A62" s="62">
        <v>24</v>
      </c>
      <c r="B62" s="3" t="s">
        <v>77</v>
      </c>
      <c r="C62" s="84">
        <f>C63+C64</f>
        <v>101.4</v>
      </c>
      <c r="D62" s="84">
        <f aca="true" t="shared" si="29" ref="D62:K62">D63+D64</f>
        <v>29054.9</v>
      </c>
      <c r="E62" s="84">
        <f t="shared" si="29"/>
        <v>29057.9</v>
      </c>
      <c r="F62" s="5">
        <f t="shared" si="2"/>
        <v>-3</v>
      </c>
      <c r="G62" s="84">
        <f t="shared" si="29"/>
        <v>0</v>
      </c>
      <c r="H62" s="84">
        <f t="shared" si="29"/>
        <v>0</v>
      </c>
      <c r="I62" s="5">
        <f t="shared" si="26"/>
        <v>0</v>
      </c>
      <c r="J62" s="84">
        <f t="shared" si="29"/>
        <v>0</v>
      </c>
      <c r="K62" s="84">
        <f t="shared" si="29"/>
        <v>0</v>
      </c>
      <c r="L62" s="5">
        <f t="shared" si="3"/>
        <v>0</v>
      </c>
      <c r="M62" s="84">
        <f aca="true" t="shared" si="30" ref="M62:AL62">M63+M64</f>
        <v>0</v>
      </c>
      <c r="N62" s="84">
        <f t="shared" si="30"/>
        <v>0</v>
      </c>
      <c r="O62" s="5">
        <f t="shared" si="4"/>
        <v>0</v>
      </c>
      <c r="P62" s="84">
        <f t="shared" si="30"/>
        <v>29054.9</v>
      </c>
      <c r="Q62" s="84">
        <f t="shared" si="30"/>
        <v>29054.9</v>
      </c>
      <c r="R62" s="5">
        <f t="shared" si="16"/>
        <v>0</v>
      </c>
      <c r="S62" s="84">
        <f t="shared" si="30"/>
        <v>0</v>
      </c>
      <c r="T62" s="84">
        <f t="shared" si="30"/>
        <v>3</v>
      </c>
      <c r="U62" s="84">
        <f t="shared" si="30"/>
        <v>-3</v>
      </c>
      <c r="V62" s="5">
        <f t="shared" si="21"/>
        <v>28986.1</v>
      </c>
      <c r="W62" s="5">
        <f t="shared" si="21"/>
        <v>28826.079999999998</v>
      </c>
      <c r="X62" s="5">
        <f t="shared" si="21"/>
        <v>160.01999999999998</v>
      </c>
      <c r="Y62" s="84">
        <f t="shared" si="30"/>
        <v>25886.1</v>
      </c>
      <c r="Z62" s="84">
        <f t="shared" si="30"/>
        <v>25983.76</v>
      </c>
      <c r="AA62" s="84">
        <f t="shared" si="30"/>
        <v>-97.65999999999985</v>
      </c>
      <c r="AB62" s="84">
        <f t="shared" si="30"/>
        <v>3100</v>
      </c>
      <c r="AC62" s="84">
        <f t="shared" si="30"/>
        <v>2812.32</v>
      </c>
      <c r="AD62" s="84">
        <f t="shared" si="30"/>
        <v>287.67999999999984</v>
      </c>
      <c r="AE62" s="84">
        <f t="shared" si="30"/>
        <v>0</v>
      </c>
      <c r="AF62" s="84">
        <f t="shared" si="30"/>
        <v>0</v>
      </c>
      <c r="AG62" s="84">
        <f t="shared" si="30"/>
        <v>0</v>
      </c>
      <c r="AH62" s="84">
        <f t="shared" si="30"/>
        <v>0</v>
      </c>
      <c r="AI62" s="84">
        <f t="shared" si="30"/>
        <v>30</v>
      </c>
      <c r="AJ62" s="84">
        <f t="shared" si="30"/>
        <v>-30</v>
      </c>
      <c r="AK62" s="84">
        <f t="shared" si="30"/>
        <v>170.20000000000437</v>
      </c>
      <c r="AL62" s="84">
        <f t="shared" si="30"/>
        <v>333.2200000000048</v>
      </c>
    </row>
    <row r="63" spans="1:38" ht="21" customHeight="1">
      <c r="A63" s="60"/>
      <c r="B63" s="3" t="s">
        <v>78</v>
      </c>
      <c r="C63" s="4">
        <v>101.4</v>
      </c>
      <c r="D63" s="5">
        <f>G63+J63+M63+P63+S63</f>
        <v>29054.9</v>
      </c>
      <c r="E63" s="5">
        <f t="shared" si="1"/>
        <v>29057.9</v>
      </c>
      <c r="F63" s="5">
        <f t="shared" si="2"/>
        <v>-3</v>
      </c>
      <c r="G63" s="5"/>
      <c r="H63" s="5"/>
      <c r="I63" s="5">
        <f t="shared" si="26"/>
        <v>0</v>
      </c>
      <c r="J63" s="6"/>
      <c r="K63" s="5"/>
      <c r="L63" s="5">
        <f t="shared" si="3"/>
        <v>0</v>
      </c>
      <c r="M63" s="7">
        <v>0</v>
      </c>
      <c r="N63" s="7">
        <v>0</v>
      </c>
      <c r="O63" s="5">
        <f t="shared" si="4"/>
        <v>0</v>
      </c>
      <c r="P63" s="84">
        <v>29054.9</v>
      </c>
      <c r="Q63" s="84">
        <v>29054.9</v>
      </c>
      <c r="R63" s="5">
        <f t="shared" si="16"/>
        <v>0</v>
      </c>
      <c r="S63" s="8"/>
      <c r="T63" s="12">
        <v>3</v>
      </c>
      <c r="U63" s="5">
        <f t="shared" si="6"/>
        <v>-3</v>
      </c>
      <c r="V63" s="5">
        <f t="shared" si="21"/>
        <v>28986.1</v>
      </c>
      <c r="W63" s="5">
        <f t="shared" si="21"/>
        <v>28826.079999999998</v>
      </c>
      <c r="X63" s="5">
        <f t="shared" si="21"/>
        <v>160.01999999999998</v>
      </c>
      <c r="Y63" s="84">
        <v>25886.1</v>
      </c>
      <c r="Z63" s="84">
        <v>25983.76</v>
      </c>
      <c r="AA63" s="5">
        <f t="shared" si="8"/>
        <v>-97.65999999999985</v>
      </c>
      <c r="AB63" s="84">
        <v>3100</v>
      </c>
      <c r="AC63" s="84">
        <v>2812.32</v>
      </c>
      <c r="AD63" s="5">
        <f t="shared" si="9"/>
        <v>287.67999999999984</v>
      </c>
      <c r="AE63" s="10"/>
      <c r="AF63" s="12"/>
      <c r="AG63" s="5">
        <f t="shared" si="10"/>
        <v>0</v>
      </c>
      <c r="AH63" s="10">
        <v>0</v>
      </c>
      <c r="AI63" s="8">
        <v>30</v>
      </c>
      <c r="AJ63" s="5">
        <f t="shared" si="11"/>
        <v>-30</v>
      </c>
      <c r="AK63" s="5">
        <f t="shared" si="12"/>
        <v>170.20000000000437</v>
      </c>
      <c r="AL63" s="5">
        <f t="shared" si="13"/>
        <v>333.2200000000048</v>
      </c>
    </row>
    <row r="64" spans="1:38" ht="18.75" customHeight="1">
      <c r="A64" s="62"/>
      <c r="B64" s="70" t="s">
        <v>79</v>
      </c>
      <c r="C64" s="71">
        <v>0</v>
      </c>
      <c r="D64" s="5">
        <f>G64+J64+M64+P64+S64</f>
        <v>0</v>
      </c>
      <c r="E64" s="5">
        <f t="shared" si="1"/>
        <v>0</v>
      </c>
      <c r="F64" s="5">
        <f t="shared" si="2"/>
        <v>0</v>
      </c>
      <c r="G64" s="5"/>
      <c r="H64" s="5"/>
      <c r="I64" s="5">
        <f t="shared" si="26"/>
        <v>0</v>
      </c>
      <c r="J64" s="6"/>
      <c r="K64" s="5"/>
      <c r="L64" s="5">
        <f t="shared" si="3"/>
        <v>0</v>
      </c>
      <c r="M64" s="7">
        <v>0</v>
      </c>
      <c r="N64" s="7">
        <v>0</v>
      </c>
      <c r="O64" s="5">
        <f t="shared" si="4"/>
        <v>0</v>
      </c>
      <c r="P64" s="7"/>
      <c r="Q64" s="7"/>
      <c r="R64" s="5">
        <f t="shared" si="16"/>
        <v>0</v>
      </c>
      <c r="S64" s="8"/>
      <c r="T64" s="12"/>
      <c r="U64" s="5">
        <f t="shared" si="6"/>
        <v>0</v>
      </c>
      <c r="V64" s="5">
        <f t="shared" si="21"/>
        <v>0</v>
      </c>
      <c r="W64" s="5">
        <f t="shared" si="21"/>
        <v>0</v>
      </c>
      <c r="X64" s="5">
        <f t="shared" si="21"/>
        <v>0</v>
      </c>
      <c r="Y64" s="73"/>
      <c r="Z64" s="10"/>
      <c r="AA64" s="5">
        <f t="shared" si="8"/>
        <v>0</v>
      </c>
      <c r="AB64" s="10"/>
      <c r="AC64" s="10"/>
      <c r="AD64" s="5">
        <f t="shared" si="9"/>
        <v>0</v>
      </c>
      <c r="AE64" s="10"/>
      <c r="AF64" s="12"/>
      <c r="AG64" s="5">
        <f t="shared" si="10"/>
        <v>0</v>
      </c>
      <c r="AH64" s="10"/>
      <c r="AI64" s="8"/>
      <c r="AJ64" s="5">
        <f t="shared" si="11"/>
        <v>0</v>
      </c>
      <c r="AK64" s="5">
        <f t="shared" si="12"/>
        <v>0</v>
      </c>
      <c r="AL64" s="5">
        <f t="shared" si="13"/>
        <v>0</v>
      </c>
    </row>
    <row r="65" spans="1:39" s="83" customFormat="1" ht="16.5" customHeight="1">
      <c r="A65" s="103">
        <v>25</v>
      </c>
      <c r="B65" s="136" t="s">
        <v>80</v>
      </c>
      <c r="C65" s="129">
        <v>1508.9</v>
      </c>
      <c r="D65" s="77">
        <f>G65+J65+M65+P65+S65</f>
        <v>14105.2</v>
      </c>
      <c r="E65" s="77">
        <f t="shared" si="1"/>
        <v>14105.2</v>
      </c>
      <c r="F65" s="77">
        <f t="shared" si="2"/>
        <v>0</v>
      </c>
      <c r="G65" s="129"/>
      <c r="H65" s="129"/>
      <c r="I65" s="77">
        <f t="shared" si="26"/>
        <v>0</v>
      </c>
      <c r="J65" s="78"/>
      <c r="K65" s="129"/>
      <c r="L65" s="77">
        <f t="shared" si="3"/>
        <v>0</v>
      </c>
      <c r="M65" s="79">
        <v>0</v>
      </c>
      <c r="N65" s="79">
        <v>0</v>
      </c>
      <c r="O65" s="77">
        <f t="shared" si="4"/>
        <v>0</v>
      </c>
      <c r="P65" s="79">
        <v>14105.2</v>
      </c>
      <c r="Q65" s="79">
        <v>14105.2</v>
      </c>
      <c r="R65" s="77">
        <f t="shared" si="16"/>
        <v>0</v>
      </c>
      <c r="S65" s="80"/>
      <c r="T65" s="132"/>
      <c r="U65" s="77">
        <f t="shared" si="6"/>
        <v>0</v>
      </c>
      <c r="V65" s="77">
        <f t="shared" si="21"/>
        <v>14160.2</v>
      </c>
      <c r="W65" s="77">
        <f t="shared" si="21"/>
        <v>12682.1</v>
      </c>
      <c r="X65" s="77">
        <f t="shared" si="21"/>
        <v>1478.1000000000008</v>
      </c>
      <c r="Y65" s="106">
        <v>12480</v>
      </c>
      <c r="Z65" s="132">
        <v>12242.8</v>
      </c>
      <c r="AA65" s="118">
        <f>Y65-Z65</f>
        <v>237.20000000000073</v>
      </c>
      <c r="AB65" s="82">
        <v>1190.2</v>
      </c>
      <c r="AC65" s="132">
        <v>432.1</v>
      </c>
      <c r="AD65" s="77">
        <f t="shared" si="9"/>
        <v>758.1</v>
      </c>
      <c r="AE65" s="82"/>
      <c r="AF65" s="132"/>
      <c r="AG65" s="77">
        <f t="shared" si="10"/>
        <v>0</v>
      </c>
      <c r="AH65" s="82">
        <v>490</v>
      </c>
      <c r="AI65" s="132">
        <v>7.2</v>
      </c>
      <c r="AJ65" s="77">
        <f t="shared" si="11"/>
        <v>482.8</v>
      </c>
      <c r="AK65" s="77">
        <f t="shared" si="12"/>
        <v>1453.8999999999996</v>
      </c>
      <c r="AL65" s="77">
        <f t="shared" si="13"/>
        <v>2932</v>
      </c>
      <c r="AM65" s="192"/>
    </row>
    <row r="66" spans="1:39" s="83" customFormat="1" ht="18.75" customHeight="1">
      <c r="A66" s="105">
        <v>26</v>
      </c>
      <c r="B66" s="75" t="s">
        <v>81</v>
      </c>
      <c r="C66" s="129">
        <v>598.1</v>
      </c>
      <c r="D66" s="77">
        <f>G66+J66+M66+P66+S66</f>
        <v>13713.1</v>
      </c>
      <c r="E66" s="77">
        <f t="shared" si="1"/>
        <v>13713.1</v>
      </c>
      <c r="F66" s="77">
        <f t="shared" si="2"/>
        <v>0</v>
      </c>
      <c r="G66" s="77"/>
      <c r="H66" s="77"/>
      <c r="I66" s="77">
        <f t="shared" si="26"/>
        <v>0</v>
      </c>
      <c r="J66" s="78"/>
      <c r="K66" s="77"/>
      <c r="L66" s="77">
        <f t="shared" si="3"/>
        <v>0</v>
      </c>
      <c r="M66" s="79">
        <v>0</v>
      </c>
      <c r="N66" s="79">
        <v>0</v>
      </c>
      <c r="O66" s="77">
        <f t="shared" si="4"/>
        <v>0</v>
      </c>
      <c r="P66" s="79">
        <v>13713.1</v>
      </c>
      <c r="Q66" s="79">
        <v>13713.1</v>
      </c>
      <c r="R66" s="77">
        <f t="shared" si="16"/>
        <v>0</v>
      </c>
      <c r="S66" s="80"/>
      <c r="T66" s="81"/>
      <c r="U66" s="77">
        <f t="shared" si="6"/>
        <v>0</v>
      </c>
      <c r="V66" s="77">
        <f t="shared" si="21"/>
        <v>13651.2</v>
      </c>
      <c r="W66" s="77">
        <f t="shared" si="21"/>
        <v>13419.029999999999</v>
      </c>
      <c r="X66" s="77">
        <f t="shared" si="21"/>
        <v>232.17000000000152</v>
      </c>
      <c r="Y66" s="106">
        <v>13181.2</v>
      </c>
      <c r="Z66" s="132">
        <v>13181.13</v>
      </c>
      <c r="AA66" s="77">
        <f t="shared" si="8"/>
        <v>0.07000000000152795</v>
      </c>
      <c r="AB66" s="82">
        <v>420</v>
      </c>
      <c r="AC66" s="132">
        <v>237.9</v>
      </c>
      <c r="AD66" s="77">
        <f t="shared" si="9"/>
        <v>182.1</v>
      </c>
      <c r="AE66" s="82"/>
      <c r="AF66" s="132"/>
      <c r="AG66" s="77">
        <f t="shared" si="10"/>
        <v>0</v>
      </c>
      <c r="AH66" s="82">
        <v>50</v>
      </c>
      <c r="AI66" s="80">
        <v>0</v>
      </c>
      <c r="AJ66" s="77">
        <f t="shared" si="11"/>
        <v>50</v>
      </c>
      <c r="AK66" s="77">
        <f t="shared" si="12"/>
        <v>660</v>
      </c>
      <c r="AL66" s="77">
        <f t="shared" si="13"/>
        <v>892.1700000000019</v>
      </c>
      <c r="AM66" s="192"/>
    </row>
    <row r="67" spans="1:39" s="83" customFormat="1" ht="18" customHeight="1">
      <c r="A67" s="105">
        <v>27</v>
      </c>
      <c r="B67" s="75" t="s">
        <v>82</v>
      </c>
      <c r="C67" s="129">
        <v>154.1</v>
      </c>
      <c r="D67" s="77">
        <f>G67+J67+M67+P67+S67</f>
        <v>23176.4</v>
      </c>
      <c r="E67" s="77">
        <f t="shared" si="1"/>
        <v>23146.5</v>
      </c>
      <c r="F67" s="77">
        <f t="shared" si="2"/>
        <v>29.900000000001455</v>
      </c>
      <c r="G67" s="77"/>
      <c r="H67" s="77"/>
      <c r="I67" s="77">
        <f t="shared" si="26"/>
        <v>0</v>
      </c>
      <c r="J67" s="78"/>
      <c r="K67" s="77"/>
      <c r="L67" s="77">
        <f t="shared" si="3"/>
        <v>0</v>
      </c>
      <c r="M67" s="130">
        <v>78.9</v>
      </c>
      <c r="N67" s="130">
        <v>49</v>
      </c>
      <c r="O67" s="77">
        <f t="shared" si="4"/>
        <v>29.900000000000006</v>
      </c>
      <c r="P67" s="79">
        <v>23097.5</v>
      </c>
      <c r="Q67" s="79">
        <v>23097.5</v>
      </c>
      <c r="R67" s="77">
        <f t="shared" si="16"/>
        <v>0</v>
      </c>
      <c r="S67" s="80"/>
      <c r="T67" s="81"/>
      <c r="U67" s="77">
        <f t="shared" si="6"/>
        <v>0</v>
      </c>
      <c r="V67" s="77">
        <f t="shared" si="21"/>
        <v>23030.5</v>
      </c>
      <c r="W67" s="77">
        <f t="shared" si="21"/>
        <v>22302.359999999997</v>
      </c>
      <c r="X67" s="77">
        <f t="shared" si="21"/>
        <v>728.1400000000024</v>
      </c>
      <c r="Y67" s="131">
        <v>21048.2</v>
      </c>
      <c r="Z67" s="132">
        <v>20782.76</v>
      </c>
      <c r="AA67" s="77">
        <f t="shared" si="8"/>
        <v>265.4400000000023</v>
      </c>
      <c r="AB67" s="81">
        <v>1967.3</v>
      </c>
      <c r="AC67" s="132">
        <v>1519.6</v>
      </c>
      <c r="AD67" s="77">
        <f t="shared" si="9"/>
        <v>447.70000000000005</v>
      </c>
      <c r="AE67" s="82"/>
      <c r="AF67" s="132"/>
      <c r="AG67" s="77">
        <f t="shared" si="10"/>
        <v>0</v>
      </c>
      <c r="AH67" s="82">
        <v>15</v>
      </c>
      <c r="AI67" s="80">
        <v>0</v>
      </c>
      <c r="AJ67" s="77">
        <f t="shared" si="11"/>
        <v>15</v>
      </c>
      <c r="AK67" s="77">
        <f t="shared" si="12"/>
        <v>300</v>
      </c>
      <c r="AL67" s="77">
        <f t="shared" si="13"/>
        <v>998.2400000000016</v>
      </c>
      <c r="AM67" s="192"/>
    </row>
    <row r="68" spans="1:39" ht="21" customHeight="1">
      <c r="A68" s="85">
        <v>28</v>
      </c>
      <c r="B68" s="86" t="s">
        <v>83</v>
      </c>
      <c r="C68" s="67">
        <f>C69+C70+C71</f>
        <v>1262.3</v>
      </c>
      <c r="D68" s="67">
        <f aca="true" t="shared" si="31" ref="D68:AL68">D69+D70+D71</f>
        <v>22931.1</v>
      </c>
      <c r="E68" s="67">
        <f t="shared" si="31"/>
        <v>22801.6</v>
      </c>
      <c r="F68" s="5">
        <f t="shared" si="2"/>
        <v>129.5</v>
      </c>
      <c r="G68" s="67">
        <f t="shared" si="31"/>
        <v>0</v>
      </c>
      <c r="H68" s="67">
        <f t="shared" si="31"/>
        <v>0</v>
      </c>
      <c r="I68" s="5">
        <f t="shared" si="26"/>
        <v>0</v>
      </c>
      <c r="J68" s="67">
        <f t="shared" si="31"/>
        <v>0</v>
      </c>
      <c r="K68" s="67">
        <f t="shared" si="31"/>
        <v>0</v>
      </c>
      <c r="L68" s="5">
        <f t="shared" si="3"/>
        <v>0</v>
      </c>
      <c r="M68" s="67">
        <f t="shared" si="31"/>
        <v>511.3</v>
      </c>
      <c r="N68" s="67">
        <f t="shared" si="31"/>
        <v>381.8</v>
      </c>
      <c r="O68" s="5">
        <f t="shared" si="4"/>
        <v>129.5</v>
      </c>
      <c r="P68" s="67">
        <f t="shared" si="31"/>
        <v>22419.8</v>
      </c>
      <c r="Q68" s="67">
        <f t="shared" si="31"/>
        <v>22419.8</v>
      </c>
      <c r="R68" s="5">
        <f t="shared" si="16"/>
        <v>0</v>
      </c>
      <c r="S68" s="67">
        <f t="shared" si="31"/>
        <v>0</v>
      </c>
      <c r="T68" s="67">
        <f t="shared" si="31"/>
        <v>0</v>
      </c>
      <c r="U68" s="67">
        <f t="shared" si="31"/>
        <v>0</v>
      </c>
      <c r="V68" s="5">
        <f t="shared" si="21"/>
        <v>23439</v>
      </c>
      <c r="W68" s="5">
        <f t="shared" si="21"/>
        <v>21560.36</v>
      </c>
      <c r="X68" s="5">
        <f t="shared" si="21"/>
        <v>1878.6399999999994</v>
      </c>
      <c r="Y68" s="67">
        <f t="shared" si="31"/>
        <v>19984</v>
      </c>
      <c r="Z68" s="68">
        <f t="shared" si="31"/>
        <v>19467.46</v>
      </c>
      <c r="AA68" s="67">
        <f t="shared" si="31"/>
        <v>516.5399999999994</v>
      </c>
      <c r="AB68" s="67">
        <f t="shared" si="31"/>
        <v>3424.6000000000004</v>
      </c>
      <c r="AC68" s="67">
        <f t="shared" si="31"/>
        <v>2086.9</v>
      </c>
      <c r="AD68" s="67">
        <f t="shared" si="31"/>
        <v>1337.6999999999998</v>
      </c>
      <c r="AE68" s="67">
        <f t="shared" si="31"/>
        <v>0</v>
      </c>
      <c r="AF68" s="67">
        <f t="shared" si="31"/>
        <v>0</v>
      </c>
      <c r="AG68" s="67">
        <f t="shared" si="31"/>
        <v>0</v>
      </c>
      <c r="AH68" s="67">
        <f t="shared" si="31"/>
        <v>30.4</v>
      </c>
      <c r="AI68" s="67">
        <f t="shared" si="31"/>
        <v>6</v>
      </c>
      <c r="AJ68" s="67">
        <f t="shared" si="31"/>
        <v>24.4</v>
      </c>
      <c r="AK68" s="67">
        <f t="shared" si="31"/>
        <v>754.4000000000015</v>
      </c>
      <c r="AL68" s="67">
        <f t="shared" si="31"/>
        <v>2503.540000000001</v>
      </c>
      <c r="AM68" s="192"/>
    </row>
    <row r="69" spans="1:39" s="83" customFormat="1" ht="23.25" customHeight="1">
      <c r="A69" s="103"/>
      <c r="B69" s="75" t="s">
        <v>84</v>
      </c>
      <c r="C69" s="139">
        <v>1020.4</v>
      </c>
      <c r="D69" s="77">
        <f>G69+J69+M69+P69+S69</f>
        <v>20675</v>
      </c>
      <c r="E69" s="77">
        <f t="shared" si="1"/>
        <v>20545.5</v>
      </c>
      <c r="F69" s="77">
        <f t="shared" si="2"/>
        <v>129.5</v>
      </c>
      <c r="G69" s="77"/>
      <c r="H69" s="77"/>
      <c r="I69" s="77">
        <f t="shared" si="26"/>
        <v>0</v>
      </c>
      <c r="J69" s="78"/>
      <c r="K69" s="77"/>
      <c r="L69" s="77">
        <f t="shared" si="3"/>
        <v>0</v>
      </c>
      <c r="M69" s="76">
        <v>511.3</v>
      </c>
      <c r="N69" s="76">
        <v>381.8</v>
      </c>
      <c r="O69" s="77">
        <f t="shared" si="4"/>
        <v>129.5</v>
      </c>
      <c r="P69" s="79">
        <v>20163.7</v>
      </c>
      <c r="Q69" s="79">
        <v>20163.7</v>
      </c>
      <c r="R69" s="77">
        <f t="shared" si="16"/>
        <v>0</v>
      </c>
      <c r="S69" s="80"/>
      <c r="T69" s="81"/>
      <c r="U69" s="77">
        <f t="shared" si="6"/>
        <v>0</v>
      </c>
      <c r="V69" s="77">
        <f t="shared" si="21"/>
        <v>20941</v>
      </c>
      <c r="W69" s="77">
        <f t="shared" si="21"/>
        <v>19948.36</v>
      </c>
      <c r="X69" s="77">
        <f t="shared" si="21"/>
        <v>992.6399999999993</v>
      </c>
      <c r="Y69" s="106">
        <v>18924</v>
      </c>
      <c r="Z69" s="106">
        <v>18456.86</v>
      </c>
      <c r="AA69" s="77">
        <f t="shared" si="8"/>
        <v>467.1399999999994</v>
      </c>
      <c r="AB69" s="80">
        <v>1986.6</v>
      </c>
      <c r="AC69" s="82">
        <v>1485.5</v>
      </c>
      <c r="AD69" s="77">
        <f t="shared" si="9"/>
        <v>501.0999999999999</v>
      </c>
      <c r="AE69" s="82">
        <v>0</v>
      </c>
      <c r="AF69" s="82">
        <v>0</v>
      </c>
      <c r="AG69" s="77"/>
      <c r="AH69" s="82">
        <v>30.4</v>
      </c>
      <c r="AI69" s="80">
        <v>6</v>
      </c>
      <c r="AJ69" s="77">
        <f t="shared" si="11"/>
        <v>24.4</v>
      </c>
      <c r="AK69" s="77">
        <f t="shared" si="12"/>
        <v>754.4000000000015</v>
      </c>
      <c r="AL69" s="77">
        <f t="shared" si="13"/>
        <v>1617.5400000000009</v>
      </c>
      <c r="AM69" s="192"/>
    </row>
    <row r="70" spans="1:38" s="83" customFormat="1" ht="18" customHeight="1">
      <c r="A70" s="105"/>
      <c r="B70" s="75" t="s">
        <v>85</v>
      </c>
      <c r="C70" s="76">
        <v>78.7</v>
      </c>
      <c r="D70" s="77">
        <f>G70+J70+M70+P70+S70</f>
        <v>1396</v>
      </c>
      <c r="E70" s="77">
        <f t="shared" si="1"/>
        <v>1396</v>
      </c>
      <c r="F70" s="77">
        <f t="shared" si="2"/>
        <v>0</v>
      </c>
      <c r="G70" s="77"/>
      <c r="H70" s="77"/>
      <c r="I70" s="77">
        <f t="shared" si="26"/>
        <v>0</v>
      </c>
      <c r="J70" s="78"/>
      <c r="K70" s="77"/>
      <c r="L70" s="77">
        <f t="shared" si="3"/>
        <v>0</v>
      </c>
      <c r="M70" s="76">
        <v>0</v>
      </c>
      <c r="N70" s="76">
        <v>0</v>
      </c>
      <c r="O70" s="77">
        <f t="shared" si="4"/>
        <v>0</v>
      </c>
      <c r="P70" s="79">
        <v>1396</v>
      </c>
      <c r="Q70" s="79">
        <v>1396</v>
      </c>
      <c r="R70" s="77">
        <f t="shared" si="16"/>
        <v>0</v>
      </c>
      <c r="S70" s="80"/>
      <c r="T70" s="81"/>
      <c r="U70" s="77">
        <f t="shared" si="6"/>
        <v>0</v>
      </c>
      <c r="V70" s="77">
        <f t="shared" si="21"/>
        <v>1474.7</v>
      </c>
      <c r="W70" s="77">
        <f t="shared" si="21"/>
        <v>895.6</v>
      </c>
      <c r="X70" s="77">
        <f t="shared" si="21"/>
        <v>579.1</v>
      </c>
      <c r="Y70" s="106">
        <v>640</v>
      </c>
      <c r="Z70" s="106">
        <v>593.6</v>
      </c>
      <c r="AA70" s="77">
        <f t="shared" si="8"/>
        <v>46.39999999999998</v>
      </c>
      <c r="AB70" s="82">
        <v>834.7</v>
      </c>
      <c r="AC70" s="82">
        <v>302</v>
      </c>
      <c r="AD70" s="77">
        <f t="shared" si="9"/>
        <v>532.7</v>
      </c>
      <c r="AE70" s="82"/>
      <c r="AF70" s="81"/>
      <c r="AG70" s="77">
        <f t="shared" si="10"/>
        <v>0</v>
      </c>
      <c r="AH70" s="82"/>
      <c r="AI70" s="80"/>
      <c r="AJ70" s="77">
        <f t="shared" si="11"/>
        <v>0</v>
      </c>
      <c r="AK70" s="77">
        <f t="shared" si="12"/>
        <v>0</v>
      </c>
      <c r="AL70" s="77">
        <f t="shared" si="13"/>
        <v>579.1</v>
      </c>
    </row>
    <row r="71" spans="1:38" s="83" customFormat="1" ht="18" customHeight="1">
      <c r="A71" s="105"/>
      <c r="B71" s="75" t="s">
        <v>133</v>
      </c>
      <c r="C71" s="76">
        <v>163.2</v>
      </c>
      <c r="D71" s="77">
        <f>G71+J71+M71+P71+S71</f>
        <v>860.1</v>
      </c>
      <c r="E71" s="77">
        <f t="shared" si="1"/>
        <v>860.1</v>
      </c>
      <c r="F71" s="77">
        <f t="shared" si="2"/>
        <v>0</v>
      </c>
      <c r="G71" s="77"/>
      <c r="H71" s="77"/>
      <c r="I71" s="77">
        <f t="shared" si="26"/>
        <v>0</v>
      </c>
      <c r="J71" s="78"/>
      <c r="K71" s="77"/>
      <c r="L71" s="77">
        <f t="shared" si="3"/>
        <v>0</v>
      </c>
      <c r="M71" s="76">
        <v>0</v>
      </c>
      <c r="N71" s="76">
        <v>0</v>
      </c>
      <c r="O71" s="77">
        <f t="shared" si="4"/>
        <v>0</v>
      </c>
      <c r="P71" s="79">
        <v>860.1</v>
      </c>
      <c r="Q71" s="79">
        <v>860.1</v>
      </c>
      <c r="R71" s="77">
        <f t="shared" si="16"/>
        <v>0</v>
      </c>
      <c r="S71" s="80"/>
      <c r="T71" s="81"/>
      <c r="U71" s="77">
        <f t="shared" si="6"/>
        <v>0</v>
      </c>
      <c r="V71" s="77">
        <f t="shared" si="21"/>
        <v>1023.3</v>
      </c>
      <c r="W71" s="77">
        <f t="shared" si="21"/>
        <v>716.4</v>
      </c>
      <c r="X71" s="77">
        <f t="shared" si="21"/>
        <v>306.9</v>
      </c>
      <c r="Y71" s="106">
        <v>420</v>
      </c>
      <c r="Z71" s="106">
        <v>417</v>
      </c>
      <c r="AA71" s="77">
        <f t="shared" si="8"/>
        <v>3</v>
      </c>
      <c r="AB71" s="82">
        <v>603.3</v>
      </c>
      <c r="AC71" s="158">
        <v>299.4</v>
      </c>
      <c r="AD71" s="77">
        <f t="shared" si="9"/>
        <v>303.9</v>
      </c>
      <c r="AE71" s="82"/>
      <c r="AF71" s="81"/>
      <c r="AG71" s="77">
        <f t="shared" si="10"/>
        <v>0</v>
      </c>
      <c r="AH71" s="82"/>
      <c r="AI71" s="80"/>
      <c r="AJ71" s="77">
        <f t="shared" si="11"/>
        <v>0</v>
      </c>
      <c r="AK71" s="77">
        <f t="shared" si="12"/>
        <v>0</v>
      </c>
      <c r="AL71" s="77">
        <f t="shared" si="13"/>
        <v>306.9</v>
      </c>
    </row>
    <row r="72" spans="1:38" ht="21" customHeight="1">
      <c r="A72" s="62">
        <v>29</v>
      </c>
      <c r="B72" s="3" t="s">
        <v>86</v>
      </c>
      <c r="C72" s="4">
        <f>C73+C74</f>
        <v>7824.6</v>
      </c>
      <c r="D72" s="4">
        <f aca="true" t="shared" si="32" ref="D72:T72">D73+D74</f>
        <v>71904.3</v>
      </c>
      <c r="E72" s="4">
        <f t="shared" si="32"/>
        <v>71269.40000000001</v>
      </c>
      <c r="F72" s="5">
        <f t="shared" si="2"/>
        <v>634.8999999999942</v>
      </c>
      <c r="G72" s="4">
        <f t="shared" si="32"/>
        <v>0</v>
      </c>
      <c r="H72" s="4">
        <f t="shared" si="32"/>
        <v>0</v>
      </c>
      <c r="I72" s="5">
        <f t="shared" si="26"/>
        <v>0</v>
      </c>
      <c r="J72" s="4">
        <f t="shared" si="32"/>
        <v>0</v>
      </c>
      <c r="K72" s="4">
        <f t="shared" si="32"/>
        <v>0</v>
      </c>
      <c r="L72" s="5">
        <f t="shared" si="3"/>
        <v>0</v>
      </c>
      <c r="M72" s="4">
        <f t="shared" si="32"/>
        <v>2450.6</v>
      </c>
      <c r="N72" s="4">
        <f t="shared" si="32"/>
        <v>1875.8</v>
      </c>
      <c r="O72" s="5">
        <f t="shared" si="4"/>
        <v>574.8</v>
      </c>
      <c r="P72" s="4">
        <f t="shared" si="32"/>
        <v>69273.7</v>
      </c>
      <c r="Q72" s="4">
        <f t="shared" si="32"/>
        <v>69273.6</v>
      </c>
      <c r="R72" s="5">
        <f t="shared" si="16"/>
        <v>0.09999999999126885</v>
      </c>
      <c r="S72" s="4">
        <f t="shared" si="32"/>
        <v>180</v>
      </c>
      <c r="T72" s="4">
        <f t="shared" si="32"/>
        <v>120</v>
      </c>
      <c r="U72" s="5">
        <f t="shared" si="6"/>
        <v>60</v>
      </c>
      <c r="V72" s="5">
        <f t="shared" si="21"/>
        <v>79069</v>
      </c>
      <c r="W72" s="5">
        <f t="shared" si="21"/>
        <v>75205.09999999999</v>
      </c>
      <c r="X72" s="5">
        <f t="shared" si="21"/>
        <v>3863.9000000000015</v>
      </c>
      <c r="Y72" s="4">
        <f aca="true" t="shared" si="33" ref="Y72:AL72">Y73+Y74</f>
        <v>64389.3</v>
      </c>
      <c r="Z72" s="4">
        <f t="shared" si="33"/>
        <v>64389.299999999996</v>
      </c>
      <c r="AA72" s="4">
        <f t="shared" si="33"/>
        <v>1.8189894035458565E-12</v>
      </c>
      <c r="AB72" s="4">
        <f t="shared" si="33"/>
        <v>13616.3</v>
      </c>
      <c r="AC72" s="4">
        <f t="shared" si="33"/>
        <v>10083.9</v>
      </c>
      <c r="AD72" s="4">
        <f t="shared" si="33"/>
        <v>3532.3999999999996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1063.4</v>
      </c>
      <c r="AI72" s="4">
        <f t="shared" si="33"/>
        <v>731.9</v>
      </c>
      <c r="AJ72" s="4">
        <f t="shared" si="33"/>
        <v>331.5</v>
      </c>
      <c r="AK72" s="4">
        <f t="shared" si="33"/>
        <v>659.9000000000087</v>
      </c>
      <c r="AL72" s="4">
        <f t="shared" si="33"/>
        <v>3888.900000000007</v>
      </c>
    </row>
    <row r="73" spans="1:38" s="83" customFormat="1" ht="39.75" customHeight="1">
      <c r="A73" s="144"/>
      <c r="B73" s="75" t="s">
        <v>87</v>
      </c>
      <c r="C73" s="76">
        <v>4553.2</v>
      </c>
      <c r="D73" s="77">
        <f>G73+J73+M73+P73+S73</f>
        <v>63817.4</v>
      </c>
      <c r="E73" s="77">
        <f t="shared" si="1"/>
        <v>63182.600000000006</v>
      </c>
      <c r="F73" s="77">
        <f t="shared" si="2"/>
        <v>634.7999999999956</v>
      </c>
      <c r="G73" s="77"/>
      <c r="H73" s="77"/>
      <c r="I73" s="77">
        <f t="shared" si="26"/>
        <v>0</v>
      </c>
      <c r="J73" s="78"/>
      <c r="K73" s="77"/>
      <c r="L73" s="77">
        <f t="shared" si="3"/>
        <v>0</v>
      </c>
      <c r="M73" s="76">
        <v>2450.6</v>
      </c>
      <c r="N73" s="76">
        <v>1875.8</v>
      </c>
      <c r="O73" s="77">
        <f t="shared" si="4"/>
        <v>574.8</v>
      </c>
      <c r="P73" s="79">
        <v>61186.8</v>
      </c>
      <c r="Q73" s="76">
        <v>61186.8</v>
      </c>
      <c r="R73" s="77">
        <f t="shared" si="16"/>
        <v>0</v>
      </c>
      <c r="S73" s="80">
        <v>180</v>
      </c>
      <c r="T73" s="77">
        <v>120</v>
      </c>
      <c r="U73" s="77">
        <f t="shared" si="6"/>
        <v>60</v>
      </c>
      <c r="V73" s="77">
        <f t="shared" si="21"/>
        <v>67710.7</v>
      </c>
      <c r="W73" s="77">
        <f t="shared" si="21"/>
        <v>65456.2</v>
      </c>
      <c r="X73" s="77">
        <f t="shared" si="21"/>
        <v>2254.500000000001</v>
      </c>
      <c r="Y73" s="82">
        <v>57098</v>
      </c>
      <c r="Z73" s="82">
        <v>57098.1</v>
      </c>
      <c r="AA73" s="77">
        <f t="shared" si="8"/>
        <v>-0.09999999999854481</v>
      </c>
      <c r="AB73" s="82">
        <v>10049.3</v>
      </c>
      <c r="AC73" s="81">
        <v>8126.2</v>
      </c>
      <c r="AD73" s="77">
        <f t="shared" si="9"/>
        <v>1923.0999999999995</v>
      </c>
      <c r="AE73" s="82">
        <v>0</v>
      </c>
      <c r="AF73" s="82">
        <v>0</v>
      </c>
      <c r="AG73" s="77">
        <f t="shared" si="10"/>
        <v>0</v>
      </c>
      <c r="AH73" s="82">
        <v>563.4</v>
      </c>
      <c r="AI73" s="80">
        <v>231.9</v>
      </c>
      <c r="AJ73" s="77">
        <f t="shared" si="11"/>
        <v>331.5</v>
      </c>
      <c r="AK73" s="77">
        <f t="shared" si="12"/>
        <v>659.9000000000087</v>
      </c>
      <c r="AL73" s="77">
        <f t="shared" si="13"/>
        <v>2279.600000000006</v>
      </c>
    </row>
    <row r="74" spans="1:38" s="83" customFormat="1" ht="18.75" customHeight="1">
      <c r="A74" s="144"/>
      <c r="B74" s="75" t="s">
        <v>88</v>
      </c>
      <c r="C74" s="76">
        <v>3271.4</v>
      </c>
      <c r="D74" s="77">
        <f>G74+J74+M74+P74+S74</f>
        <v>8086.9</v>
      </c>
      <c r="E74" s="77">
        <f t="shared" si="1"/>
        <v>8086.8</v>
      </c>
      <c r="F74" s="77">
        <f t="shared" si="2"/>
        <v>0.0999999999994543</v>
      </c>
      <c r="G74" s="77"/>
      <c r="H74" s="77"/>
      <c r="I74" s="77">
        <f t="shared" si="26"/>
        <v>0</v>
      </c>
      <c r="J74" s="78"/>
      <c r="K74" s="77"/>
      <c r="L74" s="77">
        <f t="shared" si="3"/>
        <v>0</v>
      </c>
      <c r="M74" s="146">
        <v>0</v>
      </c>
      <c r="N74" s="76"/>
      <c r="O74" s="77">
        <f t="shared" si="4"/>
        <v>0</v>
      </c>
      <c r="P74" s="79">
        <v>8086.9</v>
      </c>
      <c r="Q74" s="79">
        <v>8086.8</v>
      </c>
      <c r="R74" s="77">
        <f t="shared" si="16"/>
        <v>0.0999999999994543</v>
      </c>
      <c r="S74" s="80"/>
      <c r="T74" s="81"/>
      <c r="U74" s="77">
        <f t="shared" si="6"/>
        <v>0</v>
      </c>
      <c r="V74" s="77">
        <f t="shared" si="21"/>
        <v>11358.3</v>
      </c>
      <c r="W74" s="77">
        <f t="shared" si="21"/>
        <v>9748.9</v>
      </c>
      <c r="X74" s="77">
        <f t="shared" si="21"/>
        <v>1609.4000000000003</v>
      </c>
      <c r="Y74" s="82">
        <v>7291.3</v>
      </c>
      <c r="Z74" s="115">
        <v>7291.2</v>
      </c>
      <c r="AA74" s="77">
        <f t="shared" si="8"/>
        <v>0.1000000000003638</v>
      </c>
      <c r="AB74" s="82">
        <v>3567</v>
      </c>
      <c r="AC74" s="81">
        <v>1957.7</v>
      </c>
      <c r="AD74" s="77">
        <f t="shared" si="9"/>
        <v>1609.3</v>
      </c>
      <c r="AE74" s="82"/>
      <c r="AF74" s="81"/>
      <c r="AG74" s="77">
        <f t="shared" si="10"/>
        <v>0</v>
      </c>
      <c r="AH74" s="82">
        <v>500</v>
      </c>
      <c r="AI74" s="80">
        <v>500</v>
      </c>
      <c r="AJ74" s="77">
        <f t="shared" si="11"/>
        <v>0</v>
      </c>
      <c r="AK74" s="77">
        <f t="shared" si="12"/>
        <v>0</v>
      </c>
      <c r="AL74" s="77">
        <f t="shared" si="13"/>
        <v>1609.300000000001</v>
      </c>
    </row>
    <row r="75" spans="1:38" ht="26.25" customHeight="1">
      <c r="A75" s="60">
        <v>30</v>
      </c>
      <c r="B75" s="3" t="s">
        <v>89</v>
      </c>
      <c r="C75" s="4">
        <f>C76+C77</f>
        <v>772.1999999999999</v>
      </c>
      <c r="D75" s="4">
        <f aca="true" t="shared" si="34" ref="D75:AL75">D76+D77</f>
        <v>24488.6</v>
      </c>
      <c r="E75" s="4">
        <f t="shared" si="34"/>
        <v>24278.499999999996</v>
      </c>
      <c r="F75" s="4">
        <f t="shared" si="34"/>
        <v>210.10000000000218</v>
      </c>
      <c r="G75" s="4">
        <f t="shared" si="34"/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997.7</v>
      </c>
      <c r="N75" s="4">
        <f t="shared" si="34"/>
        <v>787.6</v>
      </c>
      <c r="O75" s="4">
        <f t="shared" si="34"/>
        <v>210.10000000000002</v>
      </c>
      <c r="P75" s="4">
        <f t="shared" si="34"/>
        <v>23490.899999999998</v>
      </c>
      <c r="Q75" s="4">
        <f t="shared" si="34"/>
        <v>23490.899999999998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24529.8</v>
      </c>
      <c r="W75" s="4">
        <f t="shared" si="34"/>
        <v>23290.5</v>
      </c>
      <c r="X75" s="4">
        <f t="shared" si="34"/>
        <v>1239.3</v>
      </c>
      <c r="Y75" s="4">
        <f t="shared" si="34"/>
        <v>22283</v>
      </c>
      <c r="Z75" s="4">
        <f t="shared" si="34"/>
        <v>21376.4</v>
      </c>
      <c r="AA75" s="4">
        <f t="shared" si="34"/>
        <v>906.6</v>
      </c>
      <c r="AB75" s="4">
        <f t="shared" si="34"/>
        <v>2246.8</v>
      </c>
      <c r="AC75" s="4">
        <f t="shared" si="34"/>
        <v>1914.1</v>
      </c>
      <c r="AD75" s="4">
        <f t="shared" si="34"/>
        <v>332.7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731</v>
      </c>
      <c r="AL75" s="4">
        <f t="shared" si="34"/>
        <v>1760.1999999999978</v>
      </c>
    </row>
    <row r="76" spans="1:38" s="83" customFormat="1" ht="18" customHeight="1">
      <c r="A76" s="105"/>
      <c r="B76" s="75" t="s">
        <v>90</v>
      </c>
      <c r="C76" s="76">
        <v>749.9</v>
      </c>
      <c r="D76" s="77">
        <f aca="true" t="shared" si="35" ref="D76:D83">G76+J76+M76+P76+S76</f>
        <v>23620.3</v>
      </c>
      <c r="E76" s="77">
        <f t="shared" si="1"/>
        <v>23410.199999999997</v>
      </c>
      <c r="F76" s="77">
        <f t="shared" si="2"/>
        <v>210.10000000000218</v>
      </c>
      <c r="G76" s="77"/>
      <c r="H76" s="77"/>
      <c r="I76" s="77">
        <f t="shared" si="26"/>
        <v>0</v>
      </c>
      <c r="J76" s="78"/>
      <c r="K76" s="77"/>
      <c r="L76" s="77">
        <f t="shared" si="3"/>
        <v>0</v>
      </c>
      <c r="M76" s="107">
        <v>997.7</v>
      </c>
      <c r="N76" s="107">
        <v>787.6</v>
      </c>
      <c r="O76" s="77">
        <f t="shared" si="4"/>
        <v>210.10000000000002</v>
      </c>
      <c r="P76" s="107">
        <v>22622.6</v>
      </c>
      <c r="Q76" s="107">
        <v>22622.6</v>
      </c>
      <c r="R76" s="77">
        <f t="shared" si="16"/>
        <v>0</v>
      </c>
      <c r="S76" s="80"/>
      <c r="T76" s="81"/>
      <c r="U76" s="77">
        <f t="shared" si="6"/>
        <v>0</v>
      </c>
      <c r="V76" s="77">
        <f t="shared" si="21"/>
        <v>23639.2</v>
      </c>
      <c r="W76" s="77">
        <f t="shared" si="21"/>
        <v>22581.2</v>
      </c>
      <c r="X76" s="77">
        <f t="shared" si="21"/>
        <v>1058</v>
      </c>
      <c r="Y76" s="106">
        <v>21704.4</v>
      </c>
      <c r="Z76" s="165">
        <v>20883.9</v>
      </c>
      <c r="AA76" s="77">
        <f t="shared" si="8"/>
        <v>820.5</v>
      </c>
      <c r="AB76" s="82">
        <v>1934.8</v>
      </c>
      <c r="AC76" s="80">
        <v>1697.3</v>
      </c>
      <c r="AD76" s="77">
        <f t="shared" si="9"/>
        <v>237.5</v>
      </c>
      <c r="AE76" s="82">
        <v>0</v>
      </c>
      <c r="AF76" s="82">
        <v>0</v>
      </c>
      <c r="AG76" s="77">
        <f t="shared" si="10"/>
        <v>0</v>
      </c>
      <c r="AH76" s="82"/>
      <c r="AI76" s="80"/>
      <c r="AJ76" s="77">
        <f t="shared" si="11"/>
        <v>0</v>
      </c>
      <c r="AK76" s="77">
        <f t="shared" si="12"/>
        <v>731</v>
      </c>
      <c r="AL76" s="77">
        <f t="shared" si="13"/>
        <v>1578.8999999999978</v>
      </c>
    </row>
    <row r="77" spans="1:38" s="83" customFormat="1" ht="18.75" customHeight="1">
      <c r="A77" s="105"/>
      <c r="B77" s="75" t="s">
        <v>91</v>
      </c>
      <c r="C77" s="76">
        <v>22.3</v>
      </c>
      <c r="D77" s="77">
        <f t="shared" si="35"/>
        <v>868.3</v>
      </c>
      <c r="E77" s="77">
        <f t="shared" si="1"/>
        <v>868.3</v>
      </c>
      <c r="F77" s="77">
        <f t="shared" si="2"/>
        <v>0</v>
      </c>
      <c r="G77" s="77"/>
      <c r="H77" s="77"/>
      <c r="I77" s="77">
        <f t="shared" si="26"/>
        <v>0</v>
      </c>
      <c r="J77" s="78"/>
      <c r="K77" s="77"/>
      <c r="L77" s="77">
        <f t="shared" si="3"/>
        <v>0</v>
      </c>
      <c r="M77" s="107">
        <v>0</v>
      </c>
      <c r="N77" s="147">
        <v>0</v>
      </c>
      <c r="O77" s="77">
        <f t="shared" si="4"/>
        <v>0</v>
      </c>
      <c r="P77" s="147">
        <v>868.3</v>
      </c>
      <c r="Q77" s="147">
        <v>868.3</v>
      </c>
      <c r="R77" s="77">
        <f t="shared" si="16"/>
        <v>0</v>
      </c>
      <c r="S77" s="80"/>
      <c r="T77" s="81"/>
      <c r="U77" s="77">
        <f t="shared" si="6"/>
        <v>0</v>
      </c>
      <c r="V77" s="77">
        <f t="shared" si="21"/>
        <v>890.6</v>
      </c>
      <c r="W77" s="77">
        <f t="shared" si="21"/>
        <v>709.3</v>
      </c>
      <c r="X77" s="77">
        <f t="shared" si="21"/>
        <v>181.3</v>
      </c>
      <c r="Y77" s="106">
        <v>578.6</v>
      </c>
      <c r="Z77" s="165">
        <v>492.5</v>
      </c>
      <c r="AA77" s="77">
        <f t="shared" si="8"/>
        <v>86.10000000000002</v>
      </c>
      <c r="AB77" s="82">
        <v>312</v>
      </c>
      <c r="AC77" s="80">
        <v>216.8</v>
      </c>
      <c r="AD77" s="77">
        <f t="shared" si="9"/>
        <v>95.19999999999999</v>
      </c>
      <c r="AE77" s="82"/>
      <c r="AF77" s="80"/>
      <c r="AG77" s="77">
        <f t="shared" si="10"/>
        <v>0</v>
      </c>
      <c r="AH77" s="82">
        <v>0</v>
      </c>
      <c r="AI77" s="80"/>
      <c r="AJ77" s="77">
        <f t="shared" si="11"/>
        <v>0</v>
      </c>
      <c r="AK77" s="77">
        <f t="shared" si="12"/>
        <v>0</v>
      </c>
      <c r="AL77" s="77">
        <f t="shared" si="13"/>
        <v>181.29999999999995</v>
      </c>
    </row>
    <row r="78" spans="1:39" s="83" customFormat="1" ht="27" customHeight="1">
      <c r="A78" s="74">
        <v>31</v>
      </c>
      <c r="B78" s="75" t="s">
        <v>92</v>
      </c>
      <c r="C78" s="76">
        <f>C79+C80</f>
        <v>945.1</v>
      </c>
      <c r="D78" s="76">
        <f aca="true" t="shared" si="36" ref="D78:AM78">D79+D80</f>
        <v>19742.8</v>
      </c>
      <c r="E78" s="76">
        <f t="shared" si="36"/>
        <v>19579.7</v>
      </c>
      <c r="F78" s="77">
        <f t="shared" si="2"/>
        <v>163.09999999999854</v>
      </c>
      <c r="G78" s="76">
        <f t="shared" si="36"/>
        <v>0</v>
      </c>
      <c r="H78" s="76">
        <f t="shared" si="36"/>
        <v>0</v>
      </c>
      <c r="I78" s="77">
        <f t="shared" si="26"/>
        <v>0</v>
      </c>
      <c r="J78" s="76">
        <f t="shared" si="36"/>
        <v>0</v>
      </c>
      <c r="K78" s="76">
        <f t="shared" si="36"/>
        <v>0</v>
      </c>
      <c r="L78" s="77">
        <f t="shared" si="3"/>
        <v>0</v>
      </c>
      <c r="M78" s="76">
        <f t="shared" si="36"/>
        <v>831.8</v>
      </c>
      <c r="N78" s="76">
        <f t="shared" si="36"/>
        <v>668.7</v>
      </c>
      <c r="O78" s="77">
        <f t="shared" si="4"/>
        <v>163.0999999999999</v>
      </c>
      <c r="P78" s="76">
        <f t="shared" si="36"/>
        <v>18911</v>
      </c>
      <c r="Q78" s="76">
        <f t="shared" si="36"/>
        <v>18911</v>
      </c>
      <c r="R78" s="77">
        <f t="shared" si="16"/>
        <v>0</v>
      </c>
      <c r="S78" s="76">
        <f t="shared" si="36"/>
        <v>0</v>
      </c>
      <c r="T78" s="76">
        <f t="shared" si="36"/>
        <v>0</v>
      </c>
      <c r="U78" s="76">
        <f t="shared" si="36"/>
        <v>0</v>
      </c>
      <c r="V78" s="77">
        <f t="shared" si="21"/>
        <v>20272.2</v>
      </c>
      <c r="W78" s="77">
        <f t="shared" si="21"/>
        <v>18533.3</v>
      </c>
      <c r="X78" s="77">
        <f t="shared" si="21"/>
        <v>1738.8999999999987</v>
      </c>
      <c r="Y78" s="76">
        <f t="shared" si="36"/>
        <v>17362.3</v>
      </c>
      <c r="Z78" s="76">
        <f>Z79+Z80</f>
        <v>16920.5</v>
      </c>
      <c r="AA78" s="76">
        <f t="shared" si="36"/>
        <v>441.79999999999853</v>
      </c>
      <c r="AB78" s="76">
        <f t="shared" si="36"/>
        <v>2884.4</v>
      </c>
      <c r="AC78" s="76">
        <f t="shared" si="36"/>
        <v>1609.8000000000002</v>
      </c>
      <c r="AD78" s="76">
        <f t="shared" si="36"/>
        <v>1274.6000000000001</v>
      </c>
      <c r="AE78" s="76">
        <f t="shared" si="36"/>
        <v>0</v>
      </c>
      <c r="AF78" s="76">
        <f t="shared" si="36"/>
        <v>0</v>
      </c>
      <c r="AG78" s="76">
        <f t="shared" si="36"/>
        <v>0</v>
      </c>
      <c r="AH78" s="76">
        <f t="shared" si="36"/>
        <v>25.5</v>
      </c>
      <c r="AI78" s="76">
        <f t="shared" si="36"/>
        <v>3</v>
      </c>
      <c r="AJ78" s="76">
        <f t="shared" si="36"/>
        <v>22.5</v>
      </c>
      <c r="AK78" s="76">
        <f t="shared" si="36"/>
        <v>415.6999999999971</v>
      </c>
      <c r="AL78" s="76">
        <f t="shared" si="36"/>
        <v>1991.499999999995</v>
      </c>
      <c r="AM78" s="76">
        <f t="shared" si="36"/>
        <v>0</v>
      </c>
    </row>
    <row r="79" spans="1:38" s="83" customFormat="1" ht="24" customHeight="1">
      <c r="A79" s="103"/>
      <c r="B79" s="75" t="s">
        <v>93</v>
      </c>
      <c r="C79" s="76">
        <v>945.1</v>
      </c>
      <c r="D79" s="77">
        <f t="shared" si="35"/>
        <v>19356.899999999998</v>
      </c>
      <c r="E79" s="77">
        <f t="shared" si="1"/>
        <v>19193.8</v>
      </c>
      <c r="F79" s="77">
        <f t="shared" si="2"/>
        <v>163.09999999999854</v>
      </c>
      <c r="G79" s="77"/>
      <c r="H79" s="77"/>
      <c r="I79" s="77">
        <f t="shared" si="26"/>
        <v>0</v>
      </c>
      <c r="J79" s="78"/>
      <c r="K79" s="77"/>
      <c r="L79" s="77">
        <f t="shared" si="3"/>
        <v>0</v>
      </c>
      <c r="M79" s="78">
        <v>831.8</v>
      </c>
      <c r="N79" s="78">
        <v>668.7</v>
      </c>
      <c r="O79" s="77">
        <f t="shared" si="4"/>
        <v>163.0999999999999</v>
      </c>
      <c r="P79" s="79">
        <v>18525.1</v>
      </c>
      <c r="Q79" s="79">
        <v>18525.1</v>
      </c>
      <c r="R79" s="77">
        <f t="shared" si="16"/>
        <v>0</v>
      </c>
      <c r="S79" s="80"/>
      <c r="T79" s="81"/>
      <c r="U79" s="77">
        <f t="shared" si="6"/>
        <v>0</v>
      </c>
      <c r="V79" s="77">
        <f t="shared" si="21"/>
        <v>19886.3</v>
      </c>
      <c r="W79" s="77">
        <f t="shared" si="21"/>
        <v>18177.800000000003</v>
      </c>
      <c r="X79" s="77">
        <f t="shared" si="21"/>
        <v>1708.4999999999986</v>
      </c>
      <c r="Y79" s="104">
        <v>17040</v>
      </c>
      <c r="Z79" s="110">
        <v>16598.4</v>
      </c>
      <c r="AA79" s="77">
        <f t="shared" si="8"/>
        <v>441.59999999999854</v>
      </c>
      <c r="AB79" s="82">
        <v>2820.8</v>
      </c>
      <c r="AC79" s="133">
        <v>1576.4</v>
      </c>
      <c r="AD79" s="77">
        <f t="shared" si="9"/>
        <v>1244.4</v>
      </c>
      <c r="AE79" s="82"/>
      <c r="AF79" s="80"/>
      <c r="AG79" s="77">
        <f t="shared" si="10"/>
        <v>0</v>
      </c>
      <c r="AH79" s="82">
        <v>25.5</v>
      </c>
      <c r="AI79" s="80">
        <v>3</v>
      </c>
      <c r="AJ79" s="77">
        <f t="shared" si="11"/>
        <v>22.5</v>
      </c>
      <c r="AK79" s="77">
        <f t="shared" si="12"/>
        <v>415.6999999999971</v>
      </c>
      <c r="AL79" s="77">
        <f t="shared" si="13"/>
        <v>1961.099999999995</v>
      </c>
    </row>
    <row r="80" spans="1:42" s="83" customFormat="1" ht="15.75" customHeight="1">
      <c r="A80" s="74"/>
      <c r="B80" s="75" t="s">
        <v>94</v>
      </c>
      <c r="C80" s="76">
        <v>0</v>
      </c>
      <c r="D80" s="77">
        <f t="shared" si="35"/>
        <v>385.9</v>
      </c>
      <c r="E80" s="77">
        <f t="shared" si="1"/>
        <v>385.9</v>
      </c>
      <c r="F80" s="77">
        <f t="shared" si="2"/>
        <v>0</v>
      </c>
      <c r="G80" s="77"/>
      <c r="H80" s="77"/>
      <c r="I80" s="77">
        <f t="shared" si="26"/>
        <v>0</v>
      </c>
      <c r="J80" s="78"/>
      <c r="K80" s="77"/>
      <c r="L80" s="77">
        <f t="shared" si="3"/>
        <v>0</v>
      </c>
      <c r="M80" s="107">
        <v>0</v>
      </c>
      <c r="N80" s="147"/>
      <c r="O80" s="77">
        <f t="shared" si="4"/>
        <v>0</v>
      </c>
      <c r="P80" s="79">
        <v>385.9</v>
      </c>
      <c r="Q80" s="78">
        <v>385.9</v>
      </c>
      <c r="R80" s="77">
        <f t="shared" si="16"/>
        <v>0</v>
      </c>
      <c r="S80" s="80"/>
      <c r="T80" s="109"/>
      <c r="U80" s="77">
        <f t="shared" si="6"/>
        <v>0</v>
      </c>
      <c r="V80" s="77">
        <f t="shared" si="21"/>
        <v>385.90000000000003</v>
      </c>
      <c r="W80" s="77">
        <f t="shared" si="21"/>
        <v>355.5</v>
      </c>
      <c r="X80" s="77">
        <f t="shared" si="21"/>
        <v>30.39999999999999</v>
      </c>
      <c r="Y80" s="106">
        <v>322.3</v>
      </c>
      <c r="Z80" s="110">
        <v>322.1</v>
      </c>
      <c r="AA80" s="77">
        <f t="shared" si="8"/>
        <v>0.19999999999998863</v>
      </c>
      <c r="AB80" s="82">
        <v>63.6</v>
      </c>
      <c r="AC80" s="82">
        <v>33.4</v>
      </c>
      <c r="AD80" s="77">
        <f t="shared" si="9"/>
        <v>30.200000000000003</v>
      </c>
      <c r="AE80" s="82"/>
      <c r="AF80" s="80"/>
      <c r="AG80" s="77">
        <f t="shared" si="10"/>
        <v>0</v>
      </c>
      <c r="AH80" s="82"/>
      <c r="AI80" s="80"/>
      <c r="AJ80" s="77">
        <f t="shared" si="11"/>
        <v>0</v>
      </c>
      <c r="AK80" s="77">
        <f t="shared" si="12"/>
        <v>0</v>
      </c>
      <c r="AL80" s="77">
        <f t="shared" si="13"/>
        <v>30.399999999999977</v>
      </c>
      <c r="AP80" s="83" t="s">
        <v>39</v>
      </c>
    </row>
    <row r="81" spans="1:38" s="83" customFormat="1" ht="18.75" customHeight="1">
      <c r="A81" s="103">
        <v>32</v>
      </c>
      <c r="B81" s="75" t="s">
        <v>95</v>
      </c>
      <c r="C81" s="76">
        <v>841.1</v>
      </c>
      <c r="D81" s="77">
        <f t="shared" si="35"/>
        <v>15118.8</v>
      </c>
      <c r="E81" s="77">
        <f t="shared" si="1"/>
        <v>15118.8</v>
      </c>
      <c r="F81" s="77">
        <f t="shared" si="2"/>
        <v>0</v>
      </c>
      <c r="G81" s="77">
        <v>0</v>
      </c>
      <c r="H81" s="77">
        <v>0</v>
      </c>
      <c r="I81" s="77">
        <f t="shared" si="26"/>
        <v>0</v>
      </c>
      <c r="J81" s="78"/>
      <c r="K81" s="77"/>
      <c r="L81" s="77">
        <f t="shared" si="3"/>
        <v>0</v>
      </c>
      <c r="M81" s="107">
        <v>0</v>
      </c>
      <c r="N81" s="108"/>
      <c r="O81" s="77">
        <f t="shared" si="4"/>
        <v>0</v>
      </c>
      <c r="P81" s="79">
        <v>15118.8</v>
      </c>
      <c r="Q81" s="78">
        <v>15118.8</v>
      </c>
      <c r="R81" s="77">
        <f t="shared" si="16"/>
        <v>0</v>
      </c>
      <c r="S81" s="80"/>
      <c r="T81" s="109"/>
      <c r="U81" s="77">
        <f t="shared" si="6"/>
        <v>0</v>
      </c>
      <c r="V81" s="77">
        <f t="shared" si="21"/>
        <v>15286</v>
      </c>
      <c r="W81" s="77">
        <f t="shared" si="21"/>
        <v>15164.800000000001</v>
      </c>
      <c r="X81" s="77">
        <f t="shared" si="21"/>
        <v>121.19999999999959</v>
      </c>
      <c r="Y81" s="106">
        <v>14504</v>
      </c>
      <c r="Z81" s="110">
        <v>14457.1</v>
      </c>
      <c r="AA81" s="77">
        <f t="shared" si="8"/>
        <v>46.899999999999636</v>
      </c>
      <c r="AB81" s="82">
        <v>722</v>
      </c>
      <c r="AC81" s="82">
        <v>665.2</v>
      </c>
      <c r="AD81" s="77">
        <f t="shared" si="9"/>
        <v>56.799999999999955</v>
      </c>
      <c r="AE81" s="82"/>
      <c r="AF81" s="80"/>
      <c r="AG81" s="77">
        <f t="shared" si="10"/>
        <v>0</v>
      </c>
      <c r="AH81" s="82">
        <v>60</v>
      </c>
      <c r="AI81" s="80">
        <v>42.5</v>
      </c>
      <c r="AJ81" s="77">
        <f t="shared" si="11"/>
        <v>17.5</v>
      </c>
      <c r="AK81" s="77">
        <f t="shared" si="12"/>
        <v>673.8999999999996</v>
      </c>
      <c r="AL81" s="77">
        <f t="shared" si="13"/>
        <v>795.0999999999985</v>
      </c>
    </row>
    <row r="82" spans="1:38" s="83" customFormat="1" ht="18.75" customHeight="1">
      <c r="A82" s="74">
        <v>33</v>
      </c>
      <c r="B82" s="75" t="s">
        <v>96</v>
      </c>
      <c r="C82" s="76">
        <v>917.1</v>
      </c>
      <c r="D82" s="77">
        <f t="shared" si="35"/>
        <v>17982.8</v>
      </c>
      <c r="E82" s="77">
        <f>H82+K82+N82+Q82+T82</f>
        <v>17982.7</v>
      </c>
      <c r="F82" s="77">
        <f t="shared" si="2"/>
        <v>0.09999999999854481</v>
      </c>
      <c r="G82" s="77">
        <v>0</v>
      </c>
      <c r="H82" s="77">
        <v>0</v>
      </c>
      <c r="I82" s="77">
        <f t="shared" si="26"/>
        <v>0</v>
      </c>
      <c r="J82" s="78"/>
      <c r="K82" s="77"/>
      <c r="L82" s="77">
        <f t="shared" si="3"/>
        <v>0</v>
      </c>
      <c r="M82" s="107">
        <v>0</v>
      </c>
      <c r="N82" s="108"/>
      <c r="O82" s="77">
        <f t="shared" si="4"/>
        <v>0</v>
      </c>
      <c r="P82" s="79">
        <v>17982.8</v>
      </c>
      <c r="Q82" s="108">
        <v>17982.7</v>
      </c>
      <c r="R82" s="77">
        <f t="shared" si="16"/>
        <v>0.09999999999854481</v>
      </c>
      <c r="S82" s="80"/>
      <c r="T82" s="109"/>
      <c r="U82" s="77">
        <f t="shared" si="6"/>
        <v>0</v>
      </c>
      <c r="V82" s="77">
        <f t="shared" si="21"/>
        <v>18171.3</v>
      </c>
      <c r="W82" s="77">
        <f t="shared" si="21"/>
        <v>16289.7</v>
      </c>
      <c r="X82" s="77">
        <f t="shared" si="21"/>
        <v>1881.6000000000006</v>
      </c>
      <c r="Y82" s="106">
        <v>16398.2</v>
      </c>
      <c r="Z82" s="110">
        <v>15479.5</v>
      </c>
      <c r="AA82" s="77">
        <f t="shared" si="8"/>
        <v>918.7000000000007</v>
      </c>
      <c r="AB82" s="82">
        <v>1310.8</v>
      </c>
      <c r="AC82" s="82">
        <v>761.2</v>
      </c>
      <c r="AD82" s="77">
        <f t="shared" si="9"/>
        <v>549.5999999999999</v>
      </c>
      <c r="AE82" s="82"/>
      <c r="AF82" s="111"/>
      <c r="AG82" s="77">
        <f t="shared" si="10"/>
        <v>0</v>
      </c>
      <c r="AH82" s="82">
        <v>462.3</v>
      </c>
      <c r="AI82" s="80">
        <v>49</v>
      </c>
      <c r="AJ82" s="77">
        <f t="shared" si="11"/>
        <v>413.3</v>
      </c>
      <c r="AK82" s="77">
        <f t="shared" si="12"/>
        <v>728.5999999999985</v>
      </c>
      <c r="AL82" s="77">
        <f t="shared" si="13"/>
        <v>2610.0999999999985</v>
      </c>
    </row>
    <row r="83" spans="1:38" s="83" customFormat="1" ht="19.5" customHeight="1">
      <c r="A83" s="103">
        <v>34</v>
      </c>
      <c r="B83" s="75" t="s">
        <v>97</v>
      </c>
      <c r="C83" s="76">
        <v>25.2</v>
      </c>
      <c r="D83" s="77">
        <f t="shared" si="35"/>
        <v>18033.9</v>
      </c>
      <c r="E83" s="77">
        <f t="shared" si="1"/>
        <v>18033.92</v>
      </c>
      <c r="F83" s="77">
        <f t="shared" si="2"/>
        <v>-0.01999999999679858</v>
      </c>
      <c r="G83" s="77">
        <v>0</v>
      </c>
      <c r="H83" s="77">
        <v>0</v>
      </c>
      <c r="I83" s="77">
        <f t="shared" si="26"/>
        <v>0</v>
      </c>
      <c r="J83" s="78"/>
      <c r="K83" s="77"/>
      <c r="L83" s="77">
        <f t="shared" si="3"/>
        <v>0</v>
      </c>
      <c r="M83" s="107">
        <v>0</v>
      </c>
      <c r="N83" s="76"/>
      <c r="O83" s="77">
        <f t="shared" si="4"/>
        <v>0</v>
      </c>
      <c r="P83" s="79">
        <v>16870.5</v>
      </c>
      <c r="Q83" s="76">
        <v>16870.5</v>
      </c>
      <c r="R83" s="77">
        <f t="shared" si="16"/>
        <v>0</v>
      </c>
      <c r="S83" s="80">
        <v>1163.4</v>
      </c>
      <c r="T83" s="81">
        <v>1163.42</v>
      </c>
      <c r="U83" s="77">
        <f t="shared" si="6"/>
        <v>-0.01999999999998181</v>
      </c>
      <c r="V83" s="77">
        <f t="shared" si="21"/>
        <v>17980.300000000003</v>
      </c>
      <c r="W83" s="77">
        <f t="shared" si="21"/>
        <v>17045.9</v>
      </c>
      <c r="X83" s="77">
        <f t="shared" si="21"/>
        <v>934.4000000000001</v>
      </c>
      <c r="Y83" s="82">
        <v>16915.9</v>
      </c>
      <c r="Z83" s="134">
        <v>16571.9</v>
      </c>
      <c r="AA83" s="77">
        <f t="shared" si="8"/>
        <v>344</v>
      </c>
      <c r="AB83" s="82">
        <v>1064.4</v>
      </c>
      <c r="AC83" s="81">
        <v>474</v>
      </c>
      <c r="AD83" s="77">
        <f t="shared" si="9"/>
        <v>590.4000000000001</v>
      </c>
      <c r="AE83" s="82"/>
      <c r="AF83" s="81"/>
      <c r="AG83" s="77">
        <f t="shared" si="10"/>
        <v>0</v>
      </c>
      <c r="AH83" s="82"/>
      <c r="AI83" s="80"/>
      <c r="AJ83" s="77">
        <f t="shared" si="11"/>
        <v>0</v>
      </c>
      <c r="AK83" s="77">
        <f t="shared" si="12"/>
        <v>78.79999999999927</v>
      </c>
      <c r="AL83" s="77">
        <f t="shared" si="13"/>
        <v>1013.2199999999975</v>
      </c>
    </row>
    <row r="84" spans="1:38" ht="19.5" customHeight="1">
      <c r="A84" s="2">
        <v>35</v>
      </c>
      <c r="B84" s="3" t="s">
        <v>98</v>
      </c>
      <c r="C84" s="4">
        <f>C85+C86</f>
        <v>261.5</v>
      </c>
      <c r="D84" s="4">
        <f>D85+D86</f>
        <v>33062.6</v>
      </c>
      <c r="E84" s="4">
        <f>E85+E86</f>
        <v>32975.259999999995</v>
      </c>
      <c r="F84" s="5">
        <f t="shared" si="2"/>
        <v>87.34000000000378</v>
      </c>
      <c r="G84" s="4">
        <f aca="true" t="shared" si="37" ref="G84:AK84">G85+G86</f>
        <v>0</v>
      </c>
      <c r="H84" s="4">
        <f t="shared" si="37"/>
        <v>0</v>
      </c>
      <c r="I84" s="5">
        <f t="shared" si="26"/>
        <v>0</v>
      </c>
      <c r="J84" s="4">
        <f t="shared" si="37"/>
        <v>0</v>
      </c>
      <c r="K84" s="4">
        <f t="shared" si="37"/>
        <v>0</v>
      </c>
      <c r="L84" s="5">
        <f t="shared" si="3"/>
        <v>0</v>
      </c>
      <c r="M84" s="4">
        <f t="shared" si="37"/>
        <v>236.8</v>
      </c>
      <c r="N84" s="4">
        <f t="shared" si="37"/>
        <v>147.1</v>
      </c>
      <c r="O84" s="5">
        <f t="shared" si="4"/>
        <v>89.70000000000002</v>
      </c>
      <c r="P84" s="4">
        <f t="shared" si="37"/>
        <v>32825.8</v>
      </c>
      <c r="Q84" s="4">
        <f t="shared" si="37"/>
        <v>32825.7</v>
      </c>
      <c r="R84" s="5">
        <f t="shared" si="16"/>
        <v>0.10000000000582077</v>
      </c>
      <c r="S84" s="4">
        <f t="shared" si="37"/>
        <v>0</v>
      </c>
      <c r="T84" s="4">
        <f t="shared" si="37"/>
        <v>2.46</v>
      </c>
      <c r="U84" s="4">
        <f t="shared" si="37"/>
        <v>-2.46</v>
      </c>
      <c r="V84" s="5">
        <f t="shared" si="21"/>
        <v>33191.6</v>
      </c>
      <c r="W84" s="5">
        <f t="shared" si="21"/>
        <v>32606.699999999997</v>
      </c>
      <c r="X84" s="5">
        <f t="shared" si="21"/>
        <v>584.9000000000015</v>
      </c>
      <c r="Y84" s="4">
        <f t="shared" si="37"/>
        <v>28615</v>
      </c>
      <c r="Z84" s="4">
        <f t="shared" si="37"/>
        <v>28612.1</v>
      </c>
      <c r="AA84" s="4">
        <f t="shared" si="37"/>
        <v>2.900000000001455</v>
      </c>
      <c r="AB84" s="4">
        <f t="shared" si="37"/>
        <v>4573.6</v>
      </c>
      <c r="AC84" s="4">
        <f t="shared" si="37"/>
        <v>3994.6000000000004</v>
      </c>
      <c r="AD84" s="4">
        <f t="shared" si="37"/>
        <v>579</v>
      </c>
      <c r="AE84" s="4">
        <f t="shared" si="37"/>
        <v>0</v>
      </c>
      <c r="AF84" s="4">
        <f t="shared" si="37"/>
        <v>0</v>
      </c>
      <c r="AG84" s="4">
        <f t="shared" si="37"/>
        <v>0</v>
      </c>
      <c r="AH84" s="4">
        <f t="shared" si="37"/>
        <v>3</v>
      </c>
      <c r="AI84" s="4">
        <f t="shared" si="37"/>
        <v>0</v>
      </c>
      <c r="AJ84" s="4">
        <f t="shared" si="37"/>
        <v>3</v>
      </c>
      <c r="AK84" s="4">
        <f t="shared" si="37"/>
        <v>132.49999999999636</v>
      </c>
      <c r="AL84" s="5">
        <f t="shared" si="13"/>
        <v>630.0599999999977</v>
      </c>
    </row>
    <row r="85" spans="1:38" s="83" customFormat="1" ht="19.5" customHeight="1">
      <c r="A85" s="105"/>
      <c r="B85" s="166" t="s">
        <v>136</v>
      </c>
      <c r="C85" s="76">
        <v>256.6</v>
      </c>
      <c r="D85" s="77">
        <f>G85+J85+M85+P85+S85</f>
        <v>29525.3</v>
      </c>
      <c r="E85" s="77">
        <f t="shared" si="1"/>
        <v>29438.059999999998</v>
      </c>
      <c r="F85" s="77">
        <f t="shared" si="2"/>
        <v>87.2400000000016</v>
      </c>
      <c r="G85" s="76">
        <v>0</v>
      </c>
      <c r="H85" s="76">
        <v>0</v>
      </c>
      <c r="I85" s="77">
        <f t="shared" si="26"/>
        <v>0</v>
      </c>
      <c r="J85" s="76">
        <v>0</v>
      </c>
      <c r="K85" s="76">
        <v>0</v>
      </c>
      <c r="L85" s="77">
        <f t="shared" si="3"/>
        <v>0</v>
      </c>
      <c r="M85" s="76">
        <v>236.8</v>
      </c>
      <c r="N85" s="76">
        <v>147.1</v>
      </c>
      <c r="O85" s="77">
        <f t="shared" si="4"/>
        <v>89.70000000000002</v>
      </c>
      <c r="P85" s="76">
        <v>29288.5</v>
      </c>
      <c r="Q85" s="76">
        <v>29288.5</v>
      </c>
      <c r="R85" s="77">
        <f t="shared" si="16"/>
        <v>0</v>
      </c>
      <c r="S85" s="76">
        <v>0</v>
      </c>
      <c r="T85" s="76">
        <v>2.46</v>
      </c>
      <c r="U85" s="77">
        <f t="shared" si="6"/>
        <v>-2.46</v>
      </c>
      <c r="V85" s="77">
        <f t="shared" si="21"/>
        <v>29649.4</v>
      </c>
      <c r="W85" s="77">
        <f t="shared" si="21"/>
        <v>29539.5</v>
      </c>
      <c r="X85" s="77">
        <f t="shared" si="21"/>
        <v>109.90000000000146</v>
      </c>
      <c r="Y85" s="76">
        <v>26915</v>
      </c>
      <c r="Z85" s="76">
        <v>27032.1</v>
      </c>
      <c r="AA85" s="77">
        <f t="shared" si="8"/>
        <v>-117.09999999999854</v>
      </c>
      <c r="AB85" s="76">
        <v>2731.4</v>
      </c>
      <c r="AC85" s="76">
        <v>2507.4</v>
      </c>
      <c r="AD85" s="77">
        <f t="shared" si="9"/>
        <v>224</v>
      </c>
      <c r="AE85" s="76">
        <v>0</v>
      </c>
      <c r="AF85" s="76">
        <v>0</v>
      </c>
      <c r="AG85" s="77">
        <f t="shared" si="10"/>
        <v>0</v>
      </c>
      <c r="AH85" s="76">
        <v>3</v>
      </c>
      <c r="AI85" s="76">
        <v>0</v>
      </c>
      <c r="AJ85" s="77">
        <f t="shared" si="11"/>
        <v>3</v>
      </c>
      <c r="AK85" s="77">
        <f t="shared" si="12"/>
        <v>132.49999999999636</v>
      </c>
      <c r="AL85" s="77">
        <f t="shared" si="13"/>
        <v>155.15999999999622</v>
      </c>
    </row>
    <row r="86" spans="1:38" s="83" customFormat="1" ht="19.5" customHeight="1">
      <c r="A86" s="105"/>
      <c r="B86" s="75" t="s">
        <v>135</v>
      </c>
      <c r="C86" s="76">
        <v>4.9</v>
      </c>
      <c r="D86" s="77">
        <f aca="true" t="shared" si="38" ref="D86:E107">G86+J86+M86+P86+S86</f>
        <v>3537.3</v>
      </c>
      <c r="E86" s="77">
        <f t="shared" si="38"/>
        <v>3537.2</v>
      </c>
      <c r="F86" s="77">
        <f aca="true" t="shared" si="39" ref="F86:F107">D86-E86</f>
        <v>0.1000000000003638</v>
      </c>
      <c r="G86" s="77"/>
      <c r="H86" s="77"/>
      <c r="I86" s="77">
        <f t="shared" si="26"/>
        <v>0</v>
      </c>
      <c r="J86" s="78">
        <v>0</v>
      </c>
      <c r="K86" s="77">
        <v>0</v>
      </c>
      <c r="L86" s="77">
        <f aca="true" t="shared" si="40" ref="L86:L107">J86-K86</f>
        <v>0</v>
      </c>
      <c r="M86" s="79">
        <v>0</v>
      </c>
      <c r="N86" s="79">
        <v>0</v>
      </c>
      <c r="O86" s="77">
        <f aca="true" t="shared" si="41" ref="O86:O107">M86-N86</f>
        <v>0</v>
      </c>
      <c r="P86" s="79">
        <v>3537.3</v>
      </c>
      <c r="Q86" s="79">
        <v>3537.2</v>
      </c>
      <c r="R86" s="77">
        <f t="shared" si="16"/>
        <v>0.1000000000003638</v>
      </c>
      <c r="S86" s="80"/>
      <c r="T86" s="115"/>
      <c r="U86" s="77">
        <f aca="true" t="shared" si="42" ref="U86:U106">S86-T86</f>
        <v>0</v>
      </c>
      <c r="V86" s="77">
        <f t="shared" si="21"/>
        <v>3542.2</v>
      </c>
      <c r="W86" s="77">
        <f t="shared" si="21"/>
        <v>3067.2</v>
      </c>
      <c r="X86" s="77">
        <f t="shared" si="21"/>
        <v>475</v>
      </c>
      <c r="Y86" s="82">
        <v>1700</v>
      </c>
      <c r="Z86" s="163">
        <v>1580</v>
      </c>
      <c r="AA86" s="77">
        <f aca="true" t="shared" si="43" ref="AA86:AA107">Y86-Z86</f>
        <v>120</v>
      </c>
      <c r="AB86" s="82">
        <v>1842.2</v>
      </c>
      <c r="AC86" s="135">
        <v>1487.2</v>
      </c>
      <c r="AD86" s="77">
        <f aca="true" t="shared" si="44" ref="AD86:AD107">AB86-AC86</f>
        <v>355</v>
      </c>
      <c r="AE86" s="82"/>
      <c r="AF86" s="135"/>
      <c r="AG86" s="77">
        <f aca="true" t="shared" si="45" ref="AG86:AG107">AE86-AF86</f>
        <v>0</v>
      </c>
      <c r="AH86" s="82"/>
      <c r="AI86" s="80"/>
      <c r="AJ86" s="77">
        <f aca="true" t="shared" si="46" ref="AJ86:AJ107">AH86-AI86</f>
        <v>0</v>
      </c>
      <c r="AK86" s="77">
        <f aca="true" t="shared" si="47" ref="AK86:AK107">C86+D86-V86</f>
        <v>0</v>
      </c>
      <c r="AL86" s="77">
        <f aca="true" t="shared" si="48" ref="AL86:AL107">C86+E86-W86</f>
        <v>474.9000000000001</v>
      </c>
    </row>
    <row r="87" spans="1:38" s="83" customFormat="1" ht="19.5" customHeight="1">
      <c r="A87" s="105">
        <v>36</v>
      </c>
      <c r="B87" s="75" t="s">
        <v>99</v>
      </c>
      <c r="C87" s="76">
        <v>1755.3</v>
      </c>
      <c r="D87" s="77">
        <f t="shared" si="38"/>
        <v>12185.300000000001</v>
      </c>
      <c r="E87" s="77">
        <f t="shared" si="38"/>
        <v>12010.6</v>
      </c>
      <c r="F87" s="77">
        <f t="shared" si="39"/>
        <v>174.70000000000073</v>
      </c>
      <c r="G87" s="77">
        <v>0</v>
      </c>
      <c r="H87" s="77">
        <v>0</v>
      </c>
      <c r="I87" s="77">
        <f t="shared" si="26"/>
        <v>0</v>
      </c>
      <c r="J87" s="78"/>
      <c r="K87" s="77"/>
      <c r="L87" s="77">
        <f t="shared" si="40"/>
        <v>0</v>
      </c>
      <c r="M87" s="79">
        <v>890.7</v>
      </c>
      <c r="N87" s="79">
        <v>716</v>
      </c>
      <c r="O87" s="77">
        <f t="shared" si="41"/>
        <v>174.70000000000005</v>
      </c>
      <c r="P87" s="79">
        <v>11294.6</v>
      </c>
      <c r="Q87" s="79">
        <v>11294.6</v>
      </c>
      <c r="R87" s="77">
        <f t="shared" si="16"/>
        <v>0</v>
      </c>
      <c r="S87" s="80"/>
      <c r="T87" s="115"/>
      <c r="U87" s="77">
        <f t="shared" si="42"/>
        <v>0</v>
      </c>
      <c r="V87" s="77">
        <f t="shared" si="21"/>
        <v>13280.6</v>
      </c>
      <c r="W87" s="77">
        <f t="shared" si="21"/>
        <v>12856.300000000001</v>
      </c>
      <c r="X87" s="77">
        <f t="shared" si="21"/>
        <v>424.29999999999905</v>
      </c>
      <c r="Y87" s="82">
        <v>11658.9</v>
      </c>
      <c r="Z87" s="163">
        <v>11616.7</v>
      </c>
      <c r="AA87" s="77">
        <f t="shared" si="43"/>
        <v>42.19999999999891</v>
      </c>
      <c r="AB87" s="82">
        <v>1621.7</v>
      </c>
      <c r="AC87" s="135">
        <v>1234.6</v>
      </c>
      <c r="AD87" s="77">
        <f t="shared" si="44"/>
        <v>387.10000000000014</v>
      </c>
      <c r="AE87" s="82">
        <v>0</v>
      </c>
      <c r="AF87" s="135">
        <v>0</v>
      </c>
      <c r="AG87" s="77">
        <f t="shared" si="45"/>
        <v>0</v>
      </c>
      <c r="AH87" s="82"/>
      <c r="AI87" s="80">
        <v>5</v>
      </c>
      <c r="AJ87" s="77">
        <f t="shared" si="46"/>
        <v>-5</v>
      </c>
      <c r="AK87" s="77">
        <f t="shared" si="47"/>
        <v>660</v>
      </c>
      <c r="AL87" s="77">
        <f t="shared" si="48"/>
        <v>909.5999999999985</v>
      </c>
    </row>
    <row r="88" spans="1:38" ht="21.75" customHeight="1">
      <c r="A88" s="62">
        <v>37</v>
      </c>
      <c r="B88" s="3" t="s">
        <v>100</v>
      </c>
      <c r="C88" s="4">
        <f>C89+C90</f>
        <v>2150.1</v>
      </c>
      <c r="D88" s="4">
        <f aca="true" t="shared" si="49" ref="D88:AL88">D89+D90</f>
        <v>23738.899999999998</v>
      </c>
      <c r="E88" s="4">
        <f t="shared" si="49"/>
        <v>23603.7</v>
      </c>
      <c r="F88" s="5">
        <f t="shared" si="39"/>
        <v>135.1999999999971</v>
      </c>
      <c r="G88" s="4">
        <f t="shared" si="49"/>
        <v>0</v>
      </c>
      <c r="H88" s="4">
        <f t="shared" si="49"/>
        <v>0</v>
      </c>
      <c r="I88" s="5">
        <f t="shared" si="26"/>
        <v>0</v>
      </c>
      <c r="J88" s="4">
        <f t="shared" si="49"/>
        <v>0</v>
      </c>
      <c r="K88" s="4">
        <f t="shared" si="49"/>
        <v>0</v>
      </c>
      <c r="L88" s="5">
        <f t="shared" si="40"/>
        <v>0</v>
      </c>
      <c r="M88" s="4">
        <f t="shared" si="49"/>
        <v>689.6</v>
      </c>
      <c r="N88" s="4">
        <f t="shared" si="49"/>
        <v>554.4</v>
      </c>
      <c r="O88" s="5">
        <f t="shared" si="41"/>
        <v>135.20000000000005</v>
      </c>
      <c r="P88" s="4">
        <f t="shared" si="49"/>
        <v>23049.3</v>
      </c>
      <c r="Q88" s="4">
        <f t="shared" si="49"/>
        <v>23049.3</v>
      </c>
      <c r="R88" s="5">
        <f t="shared" si="16"/>
        <v>0</v>
      </c>
      <c r="S88" s="4">
        <f t="shared" si="49"/>
        <v>0</v>
      </c>
      <c r="T88" s="4">
        <f t="shared" si="49"/>
        <v>0</v>
      </c>
      <c r="U88" s="4">
        <f t="shared" si="49"/>
        <v>0</v>
      </c>
      <c r="V88" s="5">
        <f t="shared" si="21"/>
        <v>25127.7</v>
      </c>
      <c r="W88" s="5">
        <f t="shared" si="21"/>
        <v>23100.6</v>
      </c>
      <c r="X88" s="5">
        <f t="shared" si="21"/>
        <v>2027.1000000000029</v>
      </c>
      <c r="Y88" s="4">
        <f t="shared" si="49"/>
        <v>21887.9</v>
      </c>
      <c r="Z88" s="4">
        <f t="shared" si="49"/>
        <v>21092.8</v>
      </c>
      <c r="AA88" s="4">
        <f t="shared" si="49"/>
        <v>795.1000000000029</v>
      </c>
      <c r="AB88" s="4">
        <f t="shared" si="49"/>
        <v>2997.8</v>
      </c>
      <c r="AC88" s="4">
        <f t="shared" si="49"/>
        <v>1962.8</v>
      </c>
      <c r="AD88" s="4">
        <f t="shared" si="49"/>
        <v>1035</v>
      </c>
      <c r="AE88" s="4">
        <f t="shared" si="49"/>
        <v>0</v>
      </c>
      <c r="AF88" s="4">
        <f t="shared" si="49"/>
        <v>0</v>
      </c>
      <c r="AG88" s="4">
        <f t="shared" si="49"/>
        <v>0</v>
      </c>
      <c r="AH88" s="4">
        <f t="shared" si="49"/>
        <v>242</v>
      </c>
      <c r="AI88" s="4">
        <f t="shared" si="49"/>
        <v>45</v>
      </c>
      <c r="AJ88" s="4">
        <f t="shared" si="49"/>
        <v>197</v>
      </c>
      <c r="AK88" s="4">
        <f t="shared" si="49"/>
        <v>761.2999999999956</v>
      </c>
      <c r="AL88" s="4">
        <f t="shared" si="49"/>
        <v>2653.2000000000016</v>
      </c>
    </row>
    <row r="89" spans="1:38" s="83" customFormat="1" ht="18.75" customHeight="1">
      <c r="A89" s="103"/>
      <c r="B89" s="75" t="s">
        <v>101</v>
      </c>
      <c r="C89" s="76">
        <v>1245.6</v>
      </c>
      <c r="D89" s="77">
        <f t="shared" si="38"/>
        <v>22870.6</v>
      </c>
      <c r="E89" s="77">
        <f t="shared" si="38"/>
        <v>22735.4</v>
      </c>
      <c r="F89" s="77">
        <f t="shared" si="39"/>
        <v>135.1999999999971</v>
      </c>
      <c r="G89" s="76">
        <v>0</v>
      </c>
      <c r="H89" s="76">
        <v>0</v>
      </c>
      <c r="I89" s="77">
        <f t="shared" si="26"/>
        <v>0</v>
      </c>
      <c r="J89" s="78"/>
      <c r="K89" s="77"/>
      <c r="L89" s="77">
        <f t="shared" si="40"/>
        <v>0</v>
      </c>
      <c r="M89" s="76">
        <v>689.6</v>
      </c>
      <c r="N89" s="76">
        <v>554.4</v>
      </c>
      <c r="O89" s="77">
        <f t="shared" si="41"/>
        <v>135.20000000000005</v>
      </c>
      <c r="P89" s="79">
        <v>22181</v>
      </c>
      <c r="Q89" s="79">
        <v>22181</v>
      </c>
      <c r="R89" s="77">
        <f t="shared" si="16"/>
        <v>0</v>
      </c>
      <c r="S89" s="80"/>
      <c r="T89" s="81"/>
      <c r="U89" s="77">
        <f t="shared" si="42"/>
        <v>0</v>
      </c>
      <c r="V89" s="77">
        <f t="shared" si="21"/>
        <v>23354.9</v>
      </c>
      <c r="W89" s="77">
        <f t="shared" si="21"/>
        <v>22321.1</v>
      </c>
      <c r="X89" s="77">
        <f t="shared" si="21"/>
        <v>1033.800000000003</v>
      </c>
      <c r="Y89" s="82">
        <v>21217.9</v>
      </c>
      <c r="Z89" s="134">
        <v>20515.1</v>
      </c>
      <c r="AA89" s="77">
        <f t="shared" si="43"/>
        <v>702.8000000000029</v>
      </c>
      <c r="AB89" s="82">
        <v>2087</v>
      </c>
      <c r="AC89" s="81">
        <v>1770</v>
      </c>
      <c r="AD89" s="77">
        <f t="shared" si="44"/>
        <v>317</v>
      </c>
      <c r="AE89" s="82"/>
      <c r="AF89" s="82"/>
      <c r="AG89" s="77">
        <f t="shared" si="45"/>
        <v>0</v>
      </c>
      <c r="AH89" s="82">
        <v>50</v>
      </c>
      <c r="AI89" s="80">
        <v>36</v>
      </c>
      <c r="AJ89" s="77">
        <f t="shared" si="46"/>
        <v>14</v>
      </c>
      <c r="AK89" s="77">
        <f t="shared" si="47"/>
        <v>761.2999999999956</v>
      </c>
      <c r="AL89" s="77">
        <f t="shared" si="48"/>
        <v>1659.9000000000015</v>
      </c>
    </row>
    <row r="90" spans="1:38" s="83" customFormat="1" ht="31.5" customHeight="1">
      <c r="A90" s="105"/>
      <c r="B90" s="75" t="s">
        <v>102</v>
      </c>
      <c r="C90" s="76">
        <v>904.5</v>
      </c>
      <c r="D90" s="77">
        <f t="shared" si="38"/>
        <v>868.3</v>
      </c>
      <c r="E90" s="77">
        <f t="shared" si="38"/>
        <v>868.3</v>
      </c>
      <c r="F90" s="77">
        <f t="shared" si="39"/>
        <v>0</v>
      </c>
      <c r="G90" s="76">
        <v>0</v>
      </c>
      <c r="H90" s="76">
        <v>0</v>
      </c>
      <c r="I90" s="77">
        <f t="shared" si="26"/>
        <v>0</v>
      </c>
      <c r="J90" s="78"/>
      <c r="K90" s="77"/>
      <c r="L90" s="77">
        <f t="shared" si="40"/>
        <v>0</v>
      </c>
      <c r="M90" s="76">
        <v>0</v>
      </c>
      <c r="N90" s="76"/>
      <c r="O90" s="77">
        <f t="shared" si="41"/>
        <v>0</v>
      </c>
      <c r="P90" s="79">
        <v>868.3</v>
      </c>
      <c r="Q90" s="79">
        <v>868.3</v>
      </c>
      <c r="R90" s="77">
        <f t="shared" si="16"/>
        <v>0</v>
      </c>
      <c r="S90" s="80"/>
      <c r="T90" s="81"/>
      <c r="U90" s="77">
        <f t="shared" si="42"/>
        <v>0</v>
      </c>
      <c r="V90" s="77">
        <f t="shared" si="21"/>
        <v>1772.8</v>
      </c>
      <c r="W90" s="77">
        <f t="shared" si="21"/>
        <v>779.5</v>
      </c>
      <c r="X90" s="77">
        <f t="shared" si="21"/>
        <v>993.3</v>
      </c>
      <c r="Y90" s="106">
        <v>670</v>
      </c>
      <c r="Z90" s="134">
        <v>577.7</v>
      </c>
      <c r="AA90" s="77">
        <f t="shared" si="43"/>
        <v>92.29999999999995</v>
      </c>
      <c r="AB90" s="82">
        <v>910.8</v>
      </c>
      <c r="AC90" s="81">
        <v>192.8</v>
      </c>
      <c r="AD90" s="77">
        <f t="shared" si="44"/>
        <v>718</v>
      </c>
      <c r="AE90" s="82"/>
      <c r="AF90" s="135"/>
      <c r="AG90" s="77">
        <f t="shared" si="45"/>
        <v>0</v>
      </c>
      <c r="AH90" s="82">
        <v>192</v>
      </c>
      <c r="AI90" s="80">
        <v>9</v>
      </c>
      <c r="AJ90" s="77">
        <f t="shared" si="46"/>
        <v>183</v>
      </c>
      <c r="AK90" s="77">
        <f t="shared" si="47"/>
        <v>0</v>
      </c>
      <c r="AL90" s="77">
        <f t="shared" si="48"/>
        <v>993.3</v>
      </c>
    </row>
    <row r="91" spans="1:38" s="83" customFormat="1" ht="24" customHeight="1">
      <c r="A91" s="105">
        <v>38</v>
      </c>
      <c r="B91" s="75" t="s">
        <v>32</v>
      </c>
      <c r="C91" s="76">
        <v>819.1</v>
      </c>
      <c r="D91" s="77">
        <f t="shared" si="38"/>
        <v>14899.8</v>
      </c>
      <c r="E91" s="77">
        <f t="shared" si="38"/>
        <v>14899.8</v>
      </c>
      <c r="F91" s="77">
        <f t="shared" si="39"/>
        <v>0</v>
      </c>
      <c r="G91" s="76">
        <v>0</v>
      </c>
      <c r="H91" s="76">
        <v>0</v>
      </c>
      <c r="I91" s="77">
        <f t="shared" si="26"/>
        <v>0</v>
      </c>
      <c r="J91" s="78"/>
      <c r="K91" s="77"/>
      <c r="L91" s="77">
        <f t="shared" si="40"/>
        <v>0</v>
      </c>
      <c r="M91" s="76">
        <v>221.5</v>
      </c>
      <c r="N91" s="76">
        <v>221.5</v>
      </c>
      <c r="O91" s="77">
        <f t="shared" si="41"/>
        <v>0</v>
      </c>
      <c r="P91" s="79">
        <v>14678.3</v>
      </c>
      <c r="Q91" s="79">
        <v>14678.3</v>
      </c>
      <c r="R91" s="77">
        <f t="shared" si="16"/>
        <v>0</v>
      </c>
      <c r="S91" s="80"/>
      <c r="T91" s="81"/>
      <c r="U91" s="77">
        <f t="shared" si="42"/>
        <v>0</v>
      </c>
      <c r="V91" s="77">
        <f t="shared" si="21"/>
        <v>15419</v>
      </c>
      <c r="W91" s="77">
        <f t="shared" si="21"/>
        <v>14719.45</v>
      </c>
      <c r="X91" s="77">
        <f t="shared" si="21"/>
        <v>699.5500000000006</v>
      </c>
      <c r="Y91" s="133">
        <v>14429.2</v>
      </c>
      <c r="Z91" s="134">
        <v>13883.5</v>
      </c>
      <c r="AA91" s="77">
        <f t="shared" si="43"/>
        <v>545.7000000000007</v>
      </c>
      <c r="AB91" s="82">
        <v>973.3</v>
      </c>
      <c r="AC91" s="81">
        <v>832.2</v>
      </c>
      <c r="AD91" s="77">
        <f t="shared" si="44"/>
        <v>141.0999999999999</v>
      </c>
      <c r="AE91" s="82">
        <v>6.5</v>
      </c>
      <c r="AF91" s="135"/>
      <c r="AG91" s="77">
        <f t="shared" si="45"/>
        <v>6.5</v>
      </c>
      <c r="AH91" s="82">
        <v>10</v>
      </c>
      <c r="AI91" s="80">
        <v>3.75</v>
      </c>
      <c r="AJ91" s="77">
        <f t="shared" si="46"/>
        <v>6.25</v>
      </c>
      <c r="AK91" s="77">
        <f t="shared" si="47"/>
        <v>299.89999999999964</v>
      </c>
      <c r="AL91" s="77">
        <f t="shared" si="48"/>
        <v>999.4499999999989</v>
      </c>
    </row>
    <row r="92" spans="1:38" ht="21" customHeight="1">
      <c r="A92" s="62">
        <v>39</v>
      </c>
      <c r="B92" s="3" t="s">
        <v>103</v>
      </c>
      <c r="C92" s="4">
        <f>C93+C94</f>
        <v>266.5</v>
      </c>
      <c r="D92" s="4">
        <f aca="true" t="shared" si="50" ref="D92:AL92">D94+D93</f>
        <v>22400.600000000002</v>
      </c>
      <c r="E92" s="4">
        <f t="shared" si="50"/>
        <v>22982.18</v>
      </c>
      <c r="F92" s="5">
        <f t="shared" si="39"/>
        <v>-581.5799999999981</v>
      </c>
      <c r="G92" s="4">
        <f t="shared" si="50"/>
        <v>0</v>
      </c>
      <c r="H92" s="4">
        <f t="shared" si="50"/>
        <v>93.2</v>
      </c>
      <c r="I92" s="5">
        <f t="shared" si="26"/>
        <v>-93.2</v>
      </c>
      <c r="J92" s="4">
        <f t="shared" si="50"/>
        <v>0</v>
      </c>
      <c r="K92" s="4">
        <f t="shared" si="50"/>
        <v>0</v>
      </c>
      <c r="L92" s="5">
        <f t="shared" si="40"/>
        <v>0</v>
      </c>
      <c r="M92" s="4">
        <f t="shared" si="50"/>
        <v>82.9</v>
      </c>
      <c r="N92" s="4">
        <f t="shared" si="50"/>
        <v>51.5</v>
      </c>
      <c r="O92" s="5">
        <f t="shared" si="41"/>
        <v>31.400000000000006</v>
      </c>
      <c r="P92" s="4">
        <f t="shared" si="50"/>
        <v>22317.7</v>
      </c>
      <c r="Q92" s="4">
        <f t="shared" si="50"/>
        <v>22246.3</v>
      </c>
      <c r="R92" s="5">
        <f t="shared" si="16"/>
        <v>71.40000000000146</v>
      </c>
      <c r="S92" s="4">
        <f t="shared" si="50"/>
        <v>0</v>
      </c>
      <c r="T92" s="4">
        <f t="shared" si="50"/>
        <v>591.18</v>
      </c>
      <c r="U92" s="4">
        <f t="shared" si="50"/>
        <v>-591.18</v>
      </c>
      <c r="V92" s="5">
        <f t="shared" si="21"/>
        <v>22297.1</v>
      </c>
      <c r="W92" s="5">
        <f t="shared" si="21"/>
        <v>21096.8</v>
      </c>
      <c r="X92" s="5">
        <f t="shared" si="21"/>
        <v>1200.2999999999986</v>
      </c>
      <c r="Y92" s="4">
        <f t="shared" si="50"/>
        <v>20325.8</v>
      </c>
      <c r="Z92" s="4">
        <f t="shared" si="50"/>
        <v>19722.7</v>
      </c>
      <c r="AA92" s="4">
        <f t="shared" si="50"/>
        <v>603.0999999999985</v>
      </c>
      <c r="AB92" s="4">
        <f t="shared" si="50"/>
        <v>1971.3</v>
      </c>
      <c r="AC92" s="4">
        <f t="shared" si="50"/>
        <v>1374.1</v>
      </c>
      <c r="AD92" s="4">
        <f t="shared" si="50"/>
        <v>597.2</v>
      </c>
      <c r="AE92" s="4">
        <f t="shared" si="50"/>
        <v>0</v>
      </c>
      <c r="AF92" s="4">
        <f t="shared" si="50"/>
        <v>0</v>
      </c>
      <c r="AG92" s="4">
        <f t="shared" si="50"/>
        <v>0</v>
      </c>
      <c r="AH92" s="4">
        <f t="shared" si="50"/>
        <v>0</v>
      </c>
      <c r="AI92" s="4">
        <f t="shared" si="50"/>
        <v>0</v>
      </c>
      <c r="AJ92" s="4">
        <f t="shared" si="50"/>
        <v>0</v>
      </c>
      <c r="AK92" s="4">
        <f t="shared" si="50"/>
        <v>370.0000000000015</v>
      </c>
      <c r="AL92" s="4">
        <f t="shared" si="50"/>
        <v>2151.880000000001</v>
      </c>
    </row>
    <row r="93" spans="1:39" s="83" customFormat="1" ht="24" customHeight="1">
      <c r="A93" s="144"/>
      <c r="B93" s="75" t="s">
        <v>104</v>
      </c>
      <c r="C93" s="76">
        <v>226.6</v>
      </c>
      <c r="D93" s="77">
        <f t="shared" si="38"/>
        <v>22272.600000000002</v>
      </c>
      <c r="E93" s="77">
        <f t="shared" si="38"/>
        <v>22925.58</v>
      </c>
      <c r="F93" s="77">
        <f t="shared" si="39"/>
        <v>-652.9799999999996</v>
      </c>
      <c r="G93" s="77"/>
      <c r="H93" s="77">
        <v>93.2</v>
      </c>
      <c r="I93" s="77">
        <f t="shared" si="26"/>
        <v>-93.2</v>
      </c>
      <c r="J93" s="78"/>
      <c r="K93" s="77"/>
      <c r="L93" s="77">
        <f t="shared" si="40"/>
        <v>0</v>
      </c>
      <c r="M93" s="79">
        <v>82.9</v>
      </c>
      <c r="N93" s="79">
        <v>51.5</v>
      </c>
      <c r="O93" s="77">
        <f t="shared" si="41"/>
        <v>31.400000000000006</v>
      </c>
      <c r="P93" s="79">
        <v>22189.7</v>
      </c>
      <c r="Q93" s="79">
        <v>22189.7</v>
      </c>
      <c r="R93" s="77">
        <f aca="true" t="shared" si="51" ref="R93:R107">P93-Q93</f>
        <v>0</v>
      </c>
      <c r="S93" s="80"/>
      <c r="T93" s="81">
        <v>591.18</v>
      </c>
      <c r="U93" s="77">
        <f t="shared" si="42"/>
        <v>-591.18</v>
      </c>
      <c r="V93" s="77">
        <f t="shared" si="21"/>
        <v>22066.8</v>
      </c>
      <c r="W93" s="77">
        <f t="shared" si="21"/>
        <v>21038.8</v>
      </c>
      <c r="X93" s="77">
        <f t="shared" si="21"/>
        <v>1027.9999999999986</v>
      </c>
      <c r="Y93" s="106">
        <v>20131.8</v>
      </c>
      <c r="Z93" s="122">
        <v>19674.2</v>
      </c>
      <c r="AA93" s="77">
        <f t="shared" si="43"/>
        <v>457.59999999999854</v>
      </c>
      <c r="AB93" s="82">
        <v>1935</v>
      </c>
      <c r="AC93" s="115">
        <v>1364.6</v>
      </c>
      <c r="AD93" s="77">
        <f t="shared" si="44"/>
        <v>570.4000000000001</v>
      </c>
      <c r="AE93" s="82"/>
      <c r="AF93" s="115"/>
      <c r="AG93" s="77">
        <f t="shared" si="45"/>
        <v>0</v>
      </c>
      <c r="AH93" s="82"/>
      <c r="AI93" s="80"/>
      <c r="AJ93" s="77">
        <f t="shared" si="46"/>
        <v>0</v>
      </c>
      <c r="AK93" s="77">
        <f t="shared" si="47"/>
        <v>432.40000000000146</v>
      </c>
      <c r="AL93" s="77">
        <f t="shared" si="48"/>
        <v>2113.380000000001</v>
      </c>
      <c r="AM93" s="125"/>
    </row>
    <row r="94" spans="1:39" s="83" customFormat="1" ht="24" customHeight="1">
      <c r="A94" s="144"/>
      <c r="B94" s="75" t="s">
        <v>105</v>
      </c>
      <c r="C94" s="76">
        <v>39.9</v>
      </c>
      <c r="D94" s="77">
        <f t="shared" si="38"/>
        <v>128</v>
      </c>
      <c r="E94" s="77">
        <f t="shared" si="38"/>
        <v>56.6</v>
      </c>
      <c r="F94" s="77">
        <f t="shared" si="39"/>
        <v>71.4</v>
      </c>
      <c r="G94" s="77"/>
      <c r="H94" s="77"/>
      <c r="I94" s="77">
        <f t="shared" si="26"/>
        <v>0</v>
      </c>
      <c r="J94" s="78"/>
      <c r="K94" s="77"/>
      <c r="L94" s="77">
        <f t="shared" si="40"/>
        <v>0</v>
      </c>
      <c r="M94" s="79">
        <v>0</v>
      </c>
      <c r="N94" s="79">
        <v>0</v>
      </c>
      <c r="O94" s="77">
        <f t="shared" si="41"/>
        <v>0</v>
      </c>
      <c r="P94" s="79">
        <v>128</v>
      </c>
      <c r="Q94" s="79">
        <v>56.6</v>
      </c>
      <c r="R94" s="77">
        <f t="shared" si="51"/>
        <v>71.4</v>
      </c>
      <c r="S94" s="80"/>
      <c r="T94" s="81"/>
      <c r="U94" s="77">
        <f t="shared" si="42"/>
        <v>0</v>
      </c>
      <c r="V94" s="77">
        <f t="shared" si="21"/>
        <v>230.3</v>
      </c>
      <c r="W94" s="77">
        <f t="shared" si="21"/>
        <v>58</v>
      </c>
      <c r="X94" s="77">
        <f t="shared" si="21"/>
        <v>172.3</v>
      </c>
      <c r="Y94" s="106">
        <v>194</v>
      </c>
      <c r="Z94" s="122">
        <v>48.5</v>
      </c>
      <c r="AA94" s="77">
        <f t="shared" si="43"/>
        <v>145.5</v>
      </c>
      <c r="AB94" s="115">
        <v>36.3</v>
      </c>
      <c r="AC94" s="80">
        <v>9.5</v>
      </c>
      <c r="AD94" s="77">
        <f t="shared" si="44"/>
        <v>26.799999999999997</v>
      </c>
      <c r="AE94" s="82"/>
      <c r="AF94" s="115"/>
      <c r="AG94" s="77">
        <f t="shared" si="45"/>
        <v>0</v>
      </c>
      <c r="AH94" s="82"/>
      <c r="AI94" s="80"/>
      <c r="AJ94" s="77">
        <f t="shared" si="46"/>
        <v>0</v>
      </c>
      <c r="AK94" s="77">
        <f t="shared" si="47"/>
        <v>-62.400000000000006</v>
      </c>
      <c r="AL94" s="77">
        <f t="shared" si="48"/>
        <v>38.5</v>
      </c>
      <c r="AM94" s="196"/>
    </row>
    <row r="95" spans="1:39" ht="29.25" customHeight="1">
      <c r="A95" s="60">
        <v>40</v>
      </c>
      <c r="B95" s="3" t="s">
        <v>106</v>
      </c>
      <c r="C95" s="4">
        <f>C96+C97</f>
        <v>974.1999999999999</v>
      </c>
      <c r="D95" s="4">
        <f aca="true" t="shared" si="52" ref="D95:AL95">D96+D97</f>
        <v>23005.300000000003</v>
      </c>
      <c r="E95" s="4">
        <f t="shared" si="52"/>
        <v>24497.75</v>
      </c>
      <c r="F95" s="5">
        <f t="shared" si="39"/>
        <v>-1492.449999999997</v>
      </c>
      <c r="G95" s="4">
        <f t="shared" si="52"/>
        <v>0</v>
      </c>
      <c r="H95" s="4">
        <f t="shared" si="52"/>
        <v>0</v>
      </c>
      <c r="I95" s="5">
        <f t="shared" si="26"/>
        <v>0</v>
      </c>
      <c r="J95" s="4">
        <f t="shared" si="52"/>
        <v>0</v>
      </c>
      <c r="K95" s="4">
        <f t="shared" si="52"/>
        <v>0</v>
      </c>
      <c r="L95" s="5">
        <f t="shared" si="40"/>
        <v>0</v>
      </c>
      <c r="M95" s="4">
        <f t="shared" si="52"/>
        <v>664.9</v>
      </c>
      <c r="N95" s="4">
        <f t="shared" si="52"/>
        <v>534.6</v>
      </c>
      <c r="O95" s="5">
        <f t="shared" si="41"/>
        <v>130.29999999999995</v>
      </c>
      <c r="P95" s="4">
        <f t="shared" si="52"/>
        <v>22340.4</v>
      </c>
      <c r="Q95" s="4">
        <f t="shared" si="52"/>
        <v>22340.4</v>
      </c>
      <c r="R95" s="5">
        <f t="shared" si="51"/>
        <v>0</v>
      </c>
      <c r="S95" s="4">
        <f t="shared" si="52"/>
        <v>0</v>
      </c>
      <c r="T95" s="4">
        <f t="shared" si="52"/>
        <v>1622.75</v>
      </c>
      <c r="U95" s="4">
        <f t="shared" si="52"/>
        <v>0</v>
      </c>
      <c r="V95" s="4">
        <f t="shared" si="52"/>
        <v>23415.499999999996</v>
      </c>
      <c r="W95" s="4">
        <f t="shared" si="52"/>
        <v>22264.4</v>
      </c>
      <c r="X95" s="4">
        <f t="shared" si="52"/>
        <v>1135.0999999999976</v>
      </c>
      <c r="Y95" s="4">
        <f t="shared" si="52"/>
        <v>21379.899999999998</v>
      </c>
      <c r="Z95" s="4">
        <f t="shared" si="52"/>
        <v>20973.7</v>
      </c>
      <c r="AA95" s="4">
        <f t="shared" si="52"/>
        <v>406.19999999999783</v>
      </c>
      <c r="AB95" s="4">
        <f t="shared" si="52"/>
        <v>1979.6</v>
      </c>
      <c r="AC95" s="4">
        <f t="shared" si="52"/>
        <v>1234.7</v>
      </c>
      <c r="AD95" s="4">
        <f t="shared" si="52"/>
        <v>728.8999999999999</v>
      </c>
      <c r="AE95" s="4">
        <f t="shared" si="52"/>
        <v>0</v>
      </c>
      <c r="AF95" s="4">
        <f t="shared" si="52"/>
        <v>0</v>
      </c>
      <c r="AG95" s="4">
        <f t="shared" si="52"/>
        <v>0</v>
      </c>
      <c r="AH95" s="4">
        <f t="shared" si="52"/>
        <v>56</v>
      </c>
      <c r="AI95" s="4">
        <f t="shared" si="52"/>
        <v>56</v>
      </c>
      <c r="AJ95" s="4">
        <f t="shared" si="52"/>
        <v>0</v>
      </c>
      <c r="AK95" s="4">
        <f t="shared" si="52"/>
        <v>564.0000000000073</v>
      </c>
      <c r="AL95" s="4">
        <f t="shared" si="52"/>
        <v>3207.55</v>
      </c>
      <c r="AM95" s="196"/>
    </row>
    <row r="96" spans="1:39" s="83" customFormat="1" ht="18.75" customHeight="1">
      <c r="A96" s="74"/>
      <c r="B96" s="75" t="s">
        <v>107</v>
      </c>
      <c r="C96" s="76">
        <v>894.9</v>
      </c>
      <c r="D96" s="77">
        <f t="shared" si="38"/>
        <v>22791.300000000003</v>
      </c>
      <c r="E96" s="77">
        <f t="shared" si="38"/>
        <v>24283.75</v>
      </c>
      <c r="F96" s="77">
        <f t="shared" si="39"/>
        <v>-1492.449999999997</v>
      </c>
      <c r="G96" s="77"/>
      <c r="H96" s="77"/>
      <c r="I96" s="77">
        <f t="shared" si="26"/>
        <v>0</v>
      </c>
      <c r="J96" s="78"/>
      <c r="K96" s="77"/>
      <c r="L96" s="77">
        <f t="shared" si="40"/>
        <v>0</v>
      </c>
      <c r="M96" s="108">
        <v>664.9</v>
      </c>
      <c r="N96" s="108">
        <v>534.6</v>
      </c>
      <c r="O96" s="77">
        <f t="shared" si="41"/>
        <v>130.29999999999995</v>
      </c>
      <c r="P96" s="148">
        <v>22126.4</v>
      </c>
      <c r="Q96" s="78">
        <v>22126.4</v>
      </c>
      <c r="R96" s="77">
        <f t="shared" si="51"/>
        <v>0</v>
      </c>
      <c r="S96" s="149"/>
      <c r="T96" s="81">
        <v>1622.75</v>
      </c>
      <c r="U96" s="77"/>
      <c r="V96" s="77">
        <f t="shared" si="21"/>
        <v>23122.199999999997</v>
      </c>
      <c r="W96" s="77">
        <f t="shared" si="21"/>
        <v>22020.4</v>
      </c>
      <c r="X96" s="77">
        <f t="shared" si="21"/>
        <v>1101.7999999999977</v>
      </c>
      <c r="Y96" s="81">
        <v>21132.6</v>
      </c>
      <c r="Z96" s="110">
        <v>20749.7</v>
      </c>
      <c r="AA96" s="77">
        <f t="shared" si="43"/>
        <v>382.8999999999978</v>
      </c>
      <c r="AB96" s="82">
        <v>1933.6</v>
      </c>
      <c r="AC96" s="82">
        <v>1214.7</v>
      </c>
      <c r="AD96" s="77">
        <f t="shared" si="44"/>
        <v>718.8999999999999</v>
      </c>
      <c r="AE96" s="82"/>
      <c r="AF96" s="82"/>
      <c r="AG96" s="77">
        <f t="shared" si="45"/>
        <v>0</v>
      </c>
      <c r="AH96" s="82">
        <v>56</v>
      </c>
      <c r="AI96" s="80">
        <v>56</v>
      </c>
      <c r="AJ96" s="77">
        <f t="shared" si="46"/>
        <v>0</v>
      </c>
      <c r="AK96" s="77">
        <f>C96+D96-V96</f>
        <v>564.0000000000073</v>
      </c>
      <c r="AL96" s="77">
        <f t="shared" si="48"/>
        <v>3158.25</v>
      </c>
      <c r="AM96" s="196"/>
    </row>
    <row r="97" spans="1:39" s="83" customFormat="1" ht="18.75" customHeight="1">
      <c r="A97" s="74"/>
      <c r="B97" s="75" t="s">
        <v>108</v>
      </c>
      <c r="C97" s="76">
        <v>79.3</v>
      </c>
      <c r="D97" s="77">
        <f t="shared" si="38"/>
        <v>214</v>
      </c>
      <c r="E97" s="77">
        <f t="shared" si="38"/>
        <v>214</v>
      </c>
      <c r="F97" s="77">
        <f t="shared" si="39"/>
        <v>0</v>
      </c>
      <c r="G97" s="77"/>
      <c r="H97" s="77"/>
      <c r="I97" s="77">
        <f t="shared" si="26"/>
        <v>0</v>
      </c>
      <c r="J97" s="78"/>
      <c r="K97" s="77"/>
      <c r="L97" s="77">
        <f t="shared" si="40"/>
        <v>0</v>
      </c>
      <c r="M97" s="108"/>
      <c r="N97" s="108"/>
      <c r="O97" s="77">
        <f t="shared" si="41"/>
        <v>0</v>
      </c>
      <c r="P97" s="148">
        <v>214</v>
      </c>
      <c r="Q97" s="78">
        <v>214</v>
      </c>
      <c r="R97" s="77">
        <f t="shared" si="51"/>
        <v>0</v>
      </c>
      <c r="S97" s="149"/>
      <c r="T97" s="81"/>
      <c r="U97" s="77">
        <f t="shared" si="42"/>
        <v>0</v>
      </c>
      <c r="V97" s="77">
        <f t="shared" si="21"/>
        <v>293.3</v>
      </c>
      <c r="W97" s="77">
        <f t="shared" si="21"/>
        <v>244</v>
      </c>
      <c r="X97" s="77">
        <f t="shared" si="21"/>
        <v>33.30000000000001</v>
      </c>
      <c r="Y97" s="106">
        <v>247.3</v>
      </c>
      <c r="Z97" s="110">
        <v>224</v>
      </c>
      <c r="AA97" s="77">
        <f t="shared" si="43"/>
        <v>23.30000000000001</v>
      </c>
      <c r="AB97" s="82">
        <v>46</v>
      </c>
      <c r="AC97" s="82">
        <v>20</v>
      </c>
      <c r="AD97" s="77">
        <v>10</v>
      </c>
      <c r="AE97" s="82"/>
      <c r="AF97" s="82"/>
      <c r="AG97" s="77">
        <f t="shared" si="45"/>
        <v>0</v>
      </c>
      <c r="AH97" s="82"/>
      <c r="AI97" s="80"/>
      <c r="AJ97" s="77">
        <f t="shared" si="46"/>
        <v>0</v>
      </c>
      <c r="AK97" s="77">
        <f t="shared" si="47"/>
        <v>0</v>
      </c>
      <c r="AL97" s="77">
        <f t="shared" si="48"/>
        <v>49.30000000000001</v>
      </c>
      <c r="AM97" s="196"/>
    </row>
    <row r="98" spans="1:39" s="83" customFormat="1" ht="18.75" customHeight="1">
      <c r="A98" s="103">
        <v>41</v>
      </c>
      <c r="B98" s="75" t="s">
        <v>109</v>
      </c>
      <c r="C98" s="76">
        <v>1061.6</v>
      </c>
      <c r="D98" s="77">
        <f t="shared" si="38"/>
        <v>12316.2</v>
      </c>
      <c r="E98" s="77">
        <f t="shared" si="38"/>
        <v>12089</v>
      </c>
      <c r="F98" s="77">
        <f t="shared" si="39"/>
        <v>227.20000000000073</v>
      </c>
      <c r="G98" s="77">
        <v>54.2</v>
      </c>
      <c r="H98" s="77">
        <v>54.2</v>
      </c>
      <c r="I98" s="77">
        <f t="shared" si="26"/>
        <v>0</v>
      </c>
      <c r="J98" s="78"/>
      <c r="K98" s="77">
        <v>0</v>
      </c>
      <c r="L98" s="77">
        <f t="shared" si="40"/>
        <v>0</v>
      </c>
      <c r="M98" s="76">
        <v>977</v>
      </c>
      <c r="N98" s="76">
        <v>749.8</v>
      </c>
      <c r="O98" s="77">
        <f t="shared" si="41"/>
        <v>227.20000000000005</v>
      </c>
      <c r="P98" s="148">
        <v>11285</v>
      </c>
      <c r="Q98" s="79">
        <v>11285</v>
      </c>
      <c r="R98" s="77">
        <f t="shared" si="51"/>
        <v>0</v>
      </c>
      <c r="S98" s="149"/>
      <c r="T98" s="81"/>
      <c r="U98" s="77">
        <f t="shared" si="42"/>
        <v>0</v>
      </c>
      <c r="V98" s="77">
        <f t="shared" si="21"/>
        <v>13047.800000000001</v>
      </c>
      <c r="W98" s="77">
        <f t="shared" si="21"/>
        <v>12281.900000000001</v>
      </c>
      <c r="X98" s="77">
        <f t="shared" si="21"/>
        <v>765.8999999999996</v>
      </c>
      <c r="Y98" s="156">
        <v>11465.6</v>
      </c>
      <c r="Z98" s="81">
        <v>11459.7</v>
      </c>
      <c r="AA98" s="77">
        <f t="shared" si="43"/>
        <v>5.899999999999636</v>
      </c>
      <c r="AB98" s="82">
        <v>1571.2</v>
      </c>
      <c r="AC98" s="82">
        <v>816.2</v>
      </c>
      <c r="AD98" s="77">
        <f t="shared" si="44"/>
        <v>755</v>
      </c>
      <c r="AE98" s="82"/>
      <c r="AF98" s="81"/>
      <c r="AG98" s="77">
        <f t="shared" si="45"/>
        <v>0</v>
      </c>
      <c r="AH98" s="80">
        <v>11</v>
      </c>
      <c r="AI98" s="82">
        <v>6</v>
      </c>
      <c r="AJ98" s="77">
        <f t="shared" si="46"/>
        <v>5</v>
      </c>
      <c r="AK98" s="77">
        <f t="shared" si="47"/>
        <v>330</v>
      </c>
      <c r="AL98" s="77">
        <f t="shared" si="48"/>
        <v>868.6999999999989</v>
      </c>
      <c r="AM98" s="157"/>
    </row>
    <row r="99" spans="1:39" s="83" customFormat="1" ht="18.75" customHeight="1">
      <c r="A99" s="105">
        <v>42</v>
      </c>
      <c r="B99" s="75" t="s">
        <v>110</v>
      </c>
      <c r="C99" s="76">
        <v>3335.2</v>
      </c>
      <c r="D99" s="77">
        <f t="shared" si="38"/>
        <v>8916.2</v>
      </c>
      <c r="E99" s="77">
        <f t="shared" si="38"/>
        <v>8916.45</v>
      </c>
      <c r="F99" s="77">
        <f t="shared" si="39"/>
        <v>-0.25</v>
      </c>
      <c r="G99" s="77">
        <v>0</v>
      </c>
      <c r="H99" s="77">
        <v>0</v>
      </c>
      <c r="I99" s="77">
        <f t="shared" si="26"/>
        <v>0</v>
      </c>
      <c r="J99" s="78"/>
      <c r="K99" s="77">
        <v>0</v>
      </c>
      <c r="L99" s="77">
        <f t="shared" si="40"/>
        <v>0</v>
      </c>
      <c r="M99" s="76">
        <v>0</v>
      </c>
      <c r="N99" s="76"/>
      <c r="O99" s="77">
        <f t="shared" si="41"/>
        <v>0</v>
      </c>
      <c r="P99" s="148">
        <v>8916.2</v>
      </c>
      <c r="Q99" s="148">
        <v>8916.2</v>
      </c>
      <c r="R99" s="77">
        <f t="shared" si="51"/>
        <v>0</v>
      </c>
      <c r="S99" s="149"/>
      <c r="T99" s="81">
        <v>0.25</v>
      </c>
      <c r="U99" s="77">
        <f t="shared" si="42"/>
        <v>-0.25</v>
      </c>
      <c r="V99" s="77">
        <f t="shared" si="21"/>
        <v>12679.6</v>
      </c>
      <c r="W99" s="77">
        <f t="shared" si="21"/>
        <v>11913.3</v>
      </c>
      <c r="X99" s="77">
        <f t="shared" si="21"/>
        <v>766.3000000000011</v>
      </c>
      <c r="Y99" s="106">
        <v>12224.6</v>
      </c>
      <c r="Z99" s="134">
        <v>11622.8</v>
      </c>
      <c r="AA99" s="77">
        <f t="shared" si="43"/>
        <v>601.8000000000011</v>
      </c>
      <c r="AB99" s="82">
        <v>425</v>
      </c>
      <c r="AC99" s="81">
        <v>277</v>
      </c>
      <c r="AD99" s="77">
        <f t="shared" si="44"/>
        <v>148</v>
      </c>
      <c r="AE99" s="82"/>
      <c r="AF99" s="81"/>
      <c r="AG99" s="77">
        <f t="shared" si="45"/>
        <v>0</v>
      </c>
      <c r="AH99" s="82">
        <v>30</v>
      </c>
      <c r="AI99" s="80">
        <v>13.5</v>
      </c>
      <c r="AJ99" s="77">
        <f t="shared" si="46"/>
        <v>16.5</v>
      </c>
      <c r="AK99" s="77">
        <f t="shared" si="47"/>
        <v>-428.1999999999989</v>
      </c>
      <c r="AL99" s="77">
        <f t="shared" si="48"/>
        <v>338.3500000000022</v>
      </c>
      <c r="AM99" s="119"/>
    </row>
    <row r="100" spans="1:39" ht="21" customHeight="1">
      <c r="A100" s="2">
        <v>43</v>
      </c>
      <c r="B100" s="3" t="s">
        <v>111</v>
      </c>
      <c r="C100" s="4">
        <f>C101+C102</f>
        <v>5631.9</v>
      </c>
      <c r="D100" s="4">
        <f aca="true" t="shared" si="53" ref="D100:AL100">D101+D102</f>
        <v>32910.9</v>
      </c>
      <c r="E100" s="4">
        <f t="shared" si="53"/>
        <v>32261.5</v>
      </c>
      <c r="F100" s="4">
        <f t="shared" si="53"/>
        <v>649.4000000000005</v>
      </c>
      <c r="G100" s="4">
        <f t="shared" si="53"/>
        <v>0</v>
      </c>
      <c r="H100" s="4">
        <f t="shared" si="53"/>
        <v>0</v>
      </c>
      <c r="I100" s="4">
        <f t="shared" si="53"/>
        <v>0</v>
      </c>
      <c r="J100" s="4">
        <f t="shared" si="53"/>
        <v>0</v>
      </c>
      <c r="K100" s="4">
        <f t="shared" si="53"/>
        <v>0</v>
      </c>
      <c r="L100" s="4">
        <f t="shared" si="53"/>
        <v>0</v>
      </c>
      <c r="M100" s="4">
        <f t="shared" si="53"/>
        <v>2796.2</v>
      </c>
      <c r="N100" s="4">
        <f t="shared" si="53"/>
        <v>2147</v>
      </c>
      <c r="O100" s="4">
        <f t="shared" si="53"/>
        <v>649.1999999999998</v>
      </c>
      <c r="P100" s="4">
        <f t="shared" si="53"/>
        <v>30114.7</v>
      </c>
      <c r="Q100" s="4">
        <f t="shared" si="53"/>
        <v>30114.5</v>
      </c>
      <c r="R100" s="4">
        <f t="shared" si="53"/>
        <v>0.1999999999998181</v>
      </c>
      <c r="S100" s="4">
        <f t="shared" si="53"/>
        <v>0</v>
      </c>
      <c r="T100" s="4">
        <f t="shared" si="53"/>
        <v>0</v>
      </c>
      <c r="U100" s="4">
        <f t="shared" si="53"/>
        <v>0</v>
      </c>
      <c r="V100" s="4">
        <f t="shared" si="53"/>
        <v>37005.8</v>
      </c>
      <c r="W100" s="4">
        <f t="shared" si="53"/>
        <v>32480.35</v>
      </c>
      <c r="X100" s="4">
        <f t="shared" si="53"/>
        <v>4525.450000000001</v>
      </c>
      <c r="Y100" s="4">
        <f t="shared" si="53"/>
        <v>26332.2</v>
      </c>
      <c r="Z100" s="4">
        <f t="shared" si="53"/>
        <v>25462.45</v>
      </c>
      <c r="AA100" s="4">
        <f t="shared" si="53"/>
        <v>869.75</v>
      </c>
      <c r="AB100" s="4">
        <f t="shared" si="53"/>
        <v>10050.6</v>
      </c>
      <c r="AC100" s="4">
        <f t="shared" si="53"/>
        <v>6999.9</v>
      </c>
      <c r="AD100" s="4">
        <f t="shared" si="53"/>
        <v>3050.7000000000003</v>
      </c>
      <c r="AE100" s="4">
        <f t="shared" si="53"/>
        <v>0</v>
      </c>
      <c r="AF100" s="4">
        <f t="shared" si="53"/>
        <v>0</v>
      </c>
      <c r="AG100" s="4">
        <f t="shared" si="53"/>
        <v>0</v>
      </c>
      <c r="AH100" s="4">
        <f t="shared" si="53"/>
        <v>623</v>
      </c>
      <c r="AI100" s="4">
        <f t="shared" si="53"/>
        <v>18</v>
      </c>
      <c r="AJ100" s="4">
        <f t="shared" si="53"/>
        <v>605</v>
      </c>
      <c r="AK100" s="4">
        <f t="shared" si="53"/>
        <v>1537.0000000000036</v>
      </c>
      <c r="AL100" s="4">
        <f t="shared" si="53"/>
        <v>5413.050000000005</v>
      </c>
      <c r="AM100" s="13"/>
    </row>
    <row r="101" spans="1:38" s="83" customFormat="1" ht="33.75" customHeight="1">
      <c r="A101" s="105"/>
      <c r="B101" s="75" t="s">
        <v>112</v>
      </c>
      <c r="C101" s="76">
        <v>1178.2</v>
      </c>
      <c r="D101" s="77">
        <f t="shared" si="38"/>
        <v>28888.4</v>
      </c>
      <c r="E101" s="77">
        <f t="shared" si="38"/>
        <v>28239.2</v>
      </c>
      <c r="F101" s="77">
        <f t="shared" si="39"/>
        <v>649.2000000000007</v>
      </c>
      <c r="G101" s="77"/>
      <c r="H101" s="77"/>
      <c r="I101" s="77">
        <f t="shared" si="26"/>
        <v>0</v>
      </c>
      <c r="J101" s="78"/>
      <c r="K101" s="77"/>
      <c r="L101" s="77">
        <f t="shared" si="40"/>
        <v>0</v>
      </c>
      <c r="M101" s="167">
        <v>2796.2</v>
      </c>
      <c r="N101" s="167">
        <v>2147</v>
      </c>
      <c r="O101" s="77">
        <f t="shared" si="41"/>
        <v>649.1999999999998</v>
      </c>
      <c r="P101" s="79">
        <v>26092.2</v>
      </c>
      <c r="Q101" s="79">
        <v>26092.2</v>
      </c>
      <c r="R101" s="77">
        <f t="shared" si="51"/>
        <v>0</v>
      </c>
      <c r="S101" s="80">
        <v>0</v>
      </c>
      <c r="T101" s="81">
        <v>0</v>
      </c>
      <c r="U101" s="77">
        <f t="shared" si="42"/>
        <v>0</v>
      </c>
      <c r="V101" s="77">
        <f t="shared" si="21"/>
        <v>29697.8</v>
      </c>
      <c r="W101" s="77">
        <f t="shared" si="21"/>
        <v>28095.449999999997</v>
      </c>
      <c r="X101" s="77">
        <f t="shared" si="21"/>
        <v>1602.3500000000004</v>
      </c>
      <c r="Y101" s="81">
        <v>23580.8</v>
      </c>
      <c r="Z101" s="115">
        <v>22839.05</v>
      </c>
      <c r="AA101" s="77">
        <f>Y101-Z101</f>
        <v>741.75</v>
      </c>
      <c r="AB101" s="81">
        <v>6094</v>
      </c>
      <c r="AC101" s="115">
        <v>5243.4</v>
      </c>
      <c r="AD101" s="77">
        <f t="shared" si="44"/>
        <v>850.6000000000004</v>
      </c>
      <c r="AE101" s="80">
        <v>0</v>
      </c>
      <c r="AF101" s="82">
        <v>0</v>
      </c>
      <c r="AG101" s="77">
        <f t="shared" si="45"/>
        <v>0</v>
      </c>
      <c r="AH101" s="82">
        <v>23</v>
      </c>
      <c r="AI101" s="80">
        <v>13</v>
      </c>
      <c r="AJ101" s="77">
        <f t="shared" si="46"/>
        <v>10</v>
      </c>
      <c r="AK101" s="77">
        <f t="shared" si="47"/>
        <v>368.8000000000029</v>
      </c>
      <c r="AL101" s="77">
        <f t="shared" si="48"/>
        <v>1321.9500000000044</v>
      </c>
    </row>
    <row r="102" spans="1:38" s="83" customFormat="1" ht="31.5" customHeight="1">
      <c r="A102" s="105"/>
      <c r="B102" s="75" t="s">
        <v>113</v>
      </c>
      <c r="C102" s="76">
        <v>4453.7</v>
      </c>
      <c r="D102" s="77">
        <f t="shared" si="38"/>
        <v>4022.5</v>
      </c>
      <c r="E102" s="77">
        <f t="shared" si="38"/>
        <v>4022.3</v>
      </c>
      <c r="F102" s="77">
        <f t="shared" si="39"/>
        <v>0.1999999999998181</v>
      </c>
      <c r="G102" s="77"/>
      <c r="H102" s="77"/>
      <c r="I102" s="77">
        <f t="shared" si="26"/>
        <v>0</v>
      </c>
      <c r="J102" s="78"/>
      <c r="K102" s="77"/>
      <c r="L102" s="77">
        <f t="shared" si="40"/>
        <v>0</v>
      </c>
      <c r="M102" s="107"/>
      <c r="N102" s="147"/>
      <c r="O102" s="77">
        <f t="shared" si="41"/>
        <v>0</v>
      </c>
      <c r="P102" s="79">
        <v>4022.5</v>
      </c>
      <c r="Q102" s="167">
        <v>4022.3</v>
      </c>
      <c r="R102" s="77">
        <f t="shared" si="51"/>
        <v>0.1999999999998181</v>
      </c>
      <c r="S102" s="80"/>
      <c r="T102" s="81"/>
      <c r="U102" s="77">
        <f t="shared" si="42"/>
        <v>0</v>
      </c>
      <c r="V102" s="77">
        <f t="shared" si="21"/>
        <v>7308</v>
      </c>
      <c r="W102" s="77">
        <f t="shared" si="21"/>
        <v>4384.9</v>
      </c>
      <c r="X102" s="77">
        <f t="shared" si="21"/>
        <v>2923.1</v>
      </c>
      <c r="Y102" s="106">
        <v>2751.4</v>
      </c>
      <c r="Z102" s="106">
        <v>2623.4</v>
      </c>
      <c r="AA102" s="77">
        <f t="shared" si="43"/>
        <v>128</v>
      </c>
      <c r="AB102" s="82">
        <v>3956.6</v>
      </c>
      <c r="AC102" s="115">
        <v>1756.5</v>
      </c>
      <c r="AD102" s="77">
        <f t="shared" si="44"/>
        <v>2200.1</v>
      </c>
      <c r="AE102" s="82"/>
      <c r="AF102" s="115"/>
      <c r="AG102" s="77">
        <f t="shared" si="45"/>
        <v>0</v>
      </c>
      <c r="AH102" s="82">
        <v>600</v>
      </c>
      <c r="AI102" s="80">
        <v>5</v>
      </c>
      <c r="AJ102" s="77">
        <f t="shared" si="46"/>
        <v>595</v>
      </c>
      <c r="AK102" s="77">
        <f t="shared" si="47"/>
        <v>1168.2000000000007</v>
      </c>
      <c r="AL102" s="77">
        <f t="shared" si="48"/>
        <v>4091.1000000000004</v>
      </c>
    </row>
    <row r="103" spans="1:38" ht="21" customHeight="1">
      <c r="A103" s="2">
        <v>44</v>
      </c>
      <c r="B103" s="3" t="s">
        <v>114</v>
      </c>
      <c r="C103" s="84">
        <f>C104+C105+C106</f>
        <v>4206.1</v>
      </c>
      <c r="D103" s="84">
        <f aca="true" t="shared" si="54" ref="D103:AL103">D104+D105+D106</f>
        <v>40666.700000000004</v>
      </c>
      <c r="E103" s="84">
        <f t="shared" si="54"/>
        <v>40275.700000000004</v>
      </c>
      <c r="F103" s="5">
        <f t="shared" si="39"/>
        <v>391</v>
      </c>
      <c r="G103" s="84">
        <f t="shared" si="54"/>
        <v>0</v>
      </c>
      <c r="H103" s="84">
        <f t="shared" si="54"/>
        <v>0</v>
      </c>
      <c r="I103" s="5">
        <f t="shared" si="26"/>
        <v>0</v>
      </c>
      <c r="J103" s="84">
        <f t="shared" si="54"/>
        <v>0</v>
      </c>
      <c r="K103" s="84">
        <f t="shared" si="54"/>
        <v>0</v>
      </c>
      <c r="L103" s="5">
        <f t="shared" si="40"/>
        <v>0</v>
      </c>
      <c r="M103" s="84">
        <f t="shared" si="54"/>
        <v>1942.3</v>
      </c>
      <c r="N103" s="84">
        <f t="shared" si="54"/>
        <v>1546.4</v>
      </c>
      <c r="O103" s="5">
        <f t="shared" si="41"/>
        <v>395.89999999999986</v>
      </c>
      <c r="P103" s="84">
        <f t="shared" si="54"/>
        <v>38724.4</v>
      </c>
      <c r="Q103" s="84">
        <f t="shared" si="54"/>
        <v>38724.4</v>
      </c>
      <c r="R103" s="5">
        <f t="shared" si="51"/>
        <v>0</v>
      </c>
      <c r="S103" s="84">
        <f t="shared" si="54"/>
        <v>0</v>
      </c>
      <c r="T103" s="84">
        <f t="shared" si="54"/>
        <v>4.9</v>
      </c>
      <c r="U103" s="84">
        <f t="shared" si="54"/>
        <v>-4.9</v>
      </c>
      <c r="V103" s="5">
        <f>Y103+AB103+AE103+AH103</f>
        <v>43742.5</v>
      </c>
      <c r="W103" s="5">
        <f aca="true" t="shared" si="55" ref="W103:X107">Z103+AC103+AF103+AI103</f>
        <v>39899.399999999994</v>
      </c>
      <c r="X103" s="5">
        <f t="shared" si="55"/>
        <v>3843.100000000001</v>
      </c>
      <c r="Y103" s="84">
        <f t="shared" si="54"/>
        <v>33026.6</v>
      </c>
      <c r="Z103" s="88">
        <f t="shared" si="54"/>
        <v>30694.199999999997</v>
      </c>
      <c r="AA103" s="84">
        <f t="shared" si="54"/>
        <v>2332.4</v>
      </c>
      <c r="AB103" s="84">
        <f t="shared" si="54"/>
        <v>10298.9</v>
      </c>
      <c r="AC103" s="88">
        <f t="shared" si="54"/>
        <v>7996.1</v>
      </c>
      <c r="AD103" s="84">
        <f t="shared" si="54"/>
        <v>2302.8000000000006</v>
      </c>
      <c r="AE103" s="84">
        <f t="shared" si="54"/>
        <v>0</v>
      </c>
      <c r="AF103" s="84">
        <f t="shared" si="54"/>
        <v>0</v>
      </c>
      <c r="AG103" s="84">
        <f t="shared" si="54"/>
        <v>0</v>
      </c>
      <c r="AH103" s="84">
        <f t="shared" si="54"/>
        <v>417</v>
      </c>
      <c r="AI103" s="88">
        <f t="shared" si="54"/>
        <v>1209.1</v>
      </c>
      <c r="AJ103" s="84">
        <f t="shared" si="54"/>
        <v>-792.0999999999999</v>
      </c>
      <c r="AK103" s="84">
        <f t="shared" si="54"/>
        <v>1130.300000000003</v>
      </c>
      <c r="AL103" s="84">
        <f t="shared" si="54"/>
        <v>4582.400000000005</v>
      </c>
    </row>
    <row r="104" spans="1:38" s="83" customFormat="1" ht="31.5" customHeight="1">
      <c r="A104" s="103"/>
      <c r="B104" s="75" t="s">
        <v>115</v>
      </c>
      <c r="C104" s="76">
        <v>1558.8</v>
      </c>
      <c r="D104" s="77">
        <f>G104+J104+M104+P104+S104</f>
        <v>32807.9</v>
      </c>
      <c r="E104" s="77">
        <f>H104+K104+N104+Q104+T104</f>
        <v>32416.9</v>
      </c>
      <c r="F104" s="77">
        <f t="shared" si="39"/>
        <v>391</v>
      </c>
      <c r="G104" s="77"/>
      <c r="H104" s="77"/>
      <c r="I104" s="77">
        <f t="shared" si="26"/>
        <v>0</v>
      </c>
      <c r="J104" s="78"/>
      <c r="K104" s="77"/>
      <c r="L104" s="77">
        <f t="shared" si="40"/>
        <v>0</v>
      </c>
      <c r="M104" s="108">
        <v>1942.3</v>
      </c>
      <c r="N104" s="108">
        <v>1546.4</v>
      </c>
      <c r="O104" s="77">
        <f t="shared" si="41"/>
        <v>395.89999999999986</v>
      </c>
      <c r="P104" s="79">
        <v>30865.6</v>
      </c>
      <c r="Q104" s="79">
        <v>30865.6</v>
      </c>
      <c r="R104" s="77">
        <f t="shared" si="51"/>
        <v>0</v>
      </c>
      <c r="S104" s="80"/>
      <c r="T104" s="139">
        <v>4.9</v>
      </c>
      <c r="U104" s="77">
        <f t="shared" si="42"/>
        <v>-4.9</v>
      </c>
      <c r="V104" s="77">
        <f>Y104+AB104+AE104+AH104</f>
        <v>33236.4</v>
      </c>
      <c r="W104" s="77">
        <f t="shared" si="55"/>
        <v>32110.899999999998</v>
      </c>
      <c r="X104" s="77">
        <f t="shared" si="55"/>
        <v>1125.5000000000014</v>
      </c>
      <c r="Y104" s="82">
        <v>27064.3</v>
      </c>
      <c r="Z104" s="82">
        <v>26045.1</v>
      </c>
      <c r="AA104" s="77">
        <f t="shared" si="43"/>
        <v>1019.2000000000007</v>
      </c>
      <c r="AB104" s="82">
        <v>6103.1</v>
      </c>
      <c r="AC104" s="82">
        <v>4876.7</v>
      </c>
      <c r="AD104" s="77">
        <f t="shared" si="44"/>
        <v>1226.4000000000005</v>
      </c>
      <c r="AE104" s="82">
        <v>0</v>
      </c>
      <c r="AF104" s="82">
        <v>0</v>
      </c>
      <c r="AG104" s="77">
        <f t="shared" si="45"/>
        <v>0</v>
      </c>
      <c r="AH104" s="82">
        <v>69</v>
      </c>
      <c r="AI104" s="80">
        <v>1189.1</v>
      </c>
      <c r="AJ104" s="77">
        <f t="shared" si="46"/>
        <v>-1120.1</v>
      </c>
      <c r="AK104" s="77">
        <f t="shared" si="47"/>
        <v>1130.300000000003</v>
      </c>
      <c r="AL104" s="77">
        <f t="shared" si="48"/>
        <v>1864.8000000000065</v>
      </c>
    </row>
    <row r="105" spans="1:39" s="83" customFormat="1" ht="17.25">
      <c r="A105" s="112"/>
      <c r="B105" s="113" t="s">
        <v>116</v>
      </c>
      <c r="C105" s="140">
        <v>74.8</v>
      </c>
      <c r="D105" s="77">
        <f t="shared" si="38"/>
        <v>826</v>
      </c>
      <c r="E105" s="77">
        <f t="shared" si="38"/>
        <v>826</v>
      </c>
      <c r="F105" s="77">
        <f t="shared" si="39"/>
        <v>0</v>
      </c>
      <c r="G105" s="77"/>
      <c r="H105" s="77"/>
      <c r="I105" s="77">
        <f t="shared" si="26"/>
        <v>0</v>
      </c>
      <c r="J105" s="78"/>
      <c r="K105" s="77"/>
      <c r="L105" s="77">
        <f t="shared" si="40"/>
        <v>0</v>
      </c>
      <c r="M105" s="140"/>
      <c r="N105" s="140"/>
      <c r="O105" s="77">
        <f t="shared" si="41"/>
        <v>0</v>
      </c>
      <c r="P105" s="79">
        <v>826</v>
      </c>
      <c r="Q105" s="79">
        <v>826</v>
      </c>
      <c r="R105" s="77">
        <f t="shared" si="51"/>
        <v>0</v>
      </c>
      <c r="S105" s="80"/>
      <c r="T105" s="141"/>
      <c r="U105" s="77">
        <f t="shared" si="42"/>
        <v>0</v>
      </c>
      <c r="V105" s="77">
        <f>Y105+AB105+AE105+AH105</f>
        <v>900.8</v>
      </c>
      <c r="W105" s="77">
        <f t="shared" si="55"/>
        <v>699.8</v>
      </c>
      <c r="X105" s="77">
        <f t="shared" si="55"/>
        <v>200.99999999999994</v>
      </c>
      <c r="Y105" s="82">
        <v>513.9</v>
      </c>
      <c r="Z105" s="141">
        <v>466.5</v>
      </c>
      <c r="AA105" s="77">
        <f t="shared" si="43"/>
        <v>47.39999999999998</v>
      </c>
      <c r="AB105" s="82">
        <v>377.9</v>
      </c>
      <c r="AC105" s="141">
        <v>225.3</v>
      </c>
      <c r="AD105" s="77">
        <f t="shared" si="44"/>
        <v>152.59999999999997</v>
      </c>
      <c r="AE105" s="82"/>
      <c r="AF105" s="141"/>
      <c r="AG105" s="77">
        <f t="shared" si="45"/>
        <v>0</v>
      </c>
      <c r="AH105" s="82">
        <v>9</v>
      </c>
      <c r="AI105" s="80">
        <v>8</v>
      </c>
      <c r="AJ105" s="77">
        <f t="shared" si="46"/>
        <v>1</v>
      </c>
      <c r="AK105" s="77">
        <f t="shared" si="47"/>
        <v>0</v>
      </c>
      <c r="AL105" s="77">
        <f t="shared" si="48"/>
        <v>201</v>
      </c>
      <c r="AM105" s="119"/>
    </row>
    <row r="106" spans="1:39" s="83" customFormat="1" ht="19.5" customHeight="1">
      <c r="A106" s="112"/>
      <c r="B106" s="113" t="s">
        <v>117</v>
      </c>
      <c r="C106" s="78">
        <v>2572.5</v>
      </c>
      <c r="D106" s="77">
        <f t="shared" si="38"/>
        <v>7032.8</v>
      </c>
      <c r="E106" s="77">
        <f t="shared" si="38"/>
        <v>7032.8</v>
      </c>
      <c r="F106" s="77">
        <f t="shared" si="39"/>
        <v>0</v>
      </c>
      <c r="G106" s="77"/>
      <c r="H106" s="77"/>
      <c r="I106" s="77">
        <f t="shared" si="26"/>
        <v>0</v>
      </c>
      <c r="J106" s="78"/>
      <c r="K106" s="77"/>
      <c r="L106" s="77">
        <f t="shared" si="40"/>
        <v>0</v>
      </c>
      <c r="M106" s="78"/>
      <c r="N106" s="78"/>
      <c r="O106" s="77">
        <f t="shared" si="41"/>
        <v>0</v>
      </c>
      <c r="P106" s="79">
        <v>7032.8</v>
      </c>
      <c r="Q106" s="79">
        <v>7032.8</v>
      </c>
      <c r="R106" s="77">
        <f t="shared" si="51"/>
        <v>0</v>
      </c>
      <c r="S106" s="80"/>
      <c r="T106" s="82"/>
      <c r="U106" s="77">
        <f t="shared" si="42"/>
        <v>0</v>
      </c>
      <c r="V106" s="77">
        <f>Y106+AB106+AE106+AH106</f>
        <v>9605.3</v>
      </c>
      <c r="W106" s="77">
        <f t="shared" si="55"/>
        <v>7088.700000000001</v>
      </c>
      <c r="X106" s="77">
        <f t="shared" si="55"/>
        <v>2516.5999999999995</v>
      </c>
      <c r="Y106" s="106">
        <v>5448.4</v>
      </c>
      <c r="Z106" s="82">
        <v>4182.6</v>
      </c>
      <c r="AA106" s="77">
        <f t="shared" si="43"/>
        <v>1265.7999999999993</v>
      </c>
      <c r="AB106" s="82">
        <v>3817.9</v>
      </c>
      <c r="AC106" s="82">
        <v>2894.1</v>
      </c>
      <c r="AD106" s="77">
        <f t="shared" si="44"/>
        <v>923.8000000000002</v>
      </c>
      <c r="AE106" s="82"/>
      <c r="AF106" s="82"/>
      <c r="AG106" s="77">
        <f t="shared" si="45"/>
        <v>0</v>
      </c>
      <c r="AH106" s="82">
        <v>339</v>
      </c>
      <c r="AI106" s="80">
        <v>12</v>
      </c>
      <c r="AJ106" s="77">
        <f t="shared" si="46"/>
        <v>327</v>
      </c>
      <c r="AK106" s="77">
        <f t="shared" si="47"/>
        <v>0</v>
      </c>
      <c r="AL106" s="77">
        <f t="shared" si="48"/>
        <v>2516.5999999999985</v>
      </c>
      <c r="AM106" s="119"/>
    </row>
    <row r="107" spans="1:38" s="83" customFormat="1" ht="16.5" customHeight="1">
      <c r="A107" s="112">
        <v>45</v>
      </c>
      <c r="B107" s="113" t="s">
        <v>118</v>
      </c>
      <c r="C107" s="79">
        <v>3110.5</v>
      </c>
      <c r="D107" s="77">
        <f t="shared" si="38"/>
        <v>22923.7</v>
      </c>
      <c r="E107" s="77">
        <f t="shared" si="38"/>
        <v>22923.7</v>
      </c>
      <c r="F107" s="77">
        <f t="shared" si="39"/>
        <v>0</v>
      </c>
      <c r="G107" s="77"/>
      <c r="H107" s="77"/>
      <c r="I107" s="77">
        <f t="shared" si="26"/>
        <v>0</v>
      </c>
      <c r="J107" s="114"/>
      <c r="K107" s="77"/>
      <c r="L107" s="77">
        <f t="shared" si="40"/>
        <v>0</v>
      </c>
      <c r="M107" s="79"/>
      <c r="N107" s="79"/>
      <c r="O107" s="77">
        <f t="shared" si="41"/>
        <v>0</v>
      </c>
      <c r="P107" s="79">
        <v>22923.7</v>
      </c>
      <c r="Q107" s="79">
        <v>22923.7</v>
      </c>
      <c r="R107" s="77">
        <f t="shared" si="51"/>
        <v>0</v>
      </c>
      <c r="S107" s="80"/>
      <c r="T107" s="115"/>
      <c r="U107" s="77"/>
      <c r="V107" s="77">
        <f>Y107+AB107+AE107+AH107</f>
        <v>25263.399999999998</v>
      </c>
      <c r="W107" s="77">
        <f t="shared" si="55"/>
        <v>23742.1</v>
      </c>
      <c r="X107" s="77">
        <f t="shared" si="55"/>
        <v>1521.2999999999995</v>
      </c>
      <c r="Y107" s="106">
        <v>20865.6</v>
      </c>
      <c r="Z107" s="115">
        <v>20476.8</v>
      </c>
      <c r="AA107" s="77">
        <f t="shared" si="43"/>
        <v>388.7999999999993</v>
      </c>
      <c r="AB107" s="82">
        <v>2747.8</v>
      </c>
      <c r="AC107" s="115">
        <v>1984.7</v>
      </c>
      <c r="AD107" s="77">
        <f t="shared" si="44"/>
        <v>763.1000000000001</v>
      </c>
      <c r="AE107" s="82"/>
      <c r="AF107" s="115"/>
      <c r="AG107" s="77">
        <f t="shared" si="45"/>
        <v>0</v>
      </c>
      <c r="AH107" s="82">
        <v>1650</v>
      </c>
      <c r="AI107" s="80">
        <v>1280.6</v>
      </c>
      <c r="AJ107" s="77">
        <f t="shared" si="46"/>
        <v>369.4000000000001</v>
      </c>
      <c r="AK107" s="77">
        <f t="shared" si="47"/>
        <v>770.8000000000029</v>
      </c>
      <c r="AL107" s="77">
        <f t="shared" si="48"/>
        <v>2292.100000000002</v>
      </c>
    </row>
    <row r="108" spans="1:38" ht="17.25">
      <c r="A108" s="42"/>
      <c r="B108" s="42"/>
      <c r="C108" s="98"/>
      <c r="D108" s="5"/>
      <c r="E108" s="5"/>
      <c r="F108" s="5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5"/>
      <c r="W108" s="5"/>
      <c r="X108" s="5"/>
      <c r="Y108" s="98"/>
      <c r="Z108" s="99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5:26" ht="15.75">
      <c r="E109" s="100"/>
      <c r="H109" s="101"/>
      <c r="K109" s="13">
        <f>K108+T108</f>
        <v>0</v>
      </c>
      <c r="Z109" s="11">
        <v>1252</v>
      </c>
    </row>
    <row r="111" spans="8:26" ht="15.75">
      <c r="H111" s="15"/>
      <c r="I111" s="43"/>
      <c r="Z111" s="176">
        <f>Z108+Z109</f>
        <v>1252</v>
      </c>
    </row>
    <row r="112" spans="6:9" ht="15.75">
      <c r="F112" s="100" t="s">
        <v>33</v>
      </c>
      <c r="I112" s="102" t="s">
        <v>34</v>
      </c>
    </row>
    <row r="113" spans="8:9" ht="15.75">
      <c r="H113" s="100"/>
      <c r="I113" s="101" t="s">
        <v>35</v>
      </c>
    </row>
    <row r="114" spans="8:9" ht="15.75">
      <c r="H114" s="202"/>
      <c r="I114" s="202"/>
    </row>
    <row r="115" spans="6:9" ht="15.75">
      <c r="F115" s="100" t="s">
        <v>36</v>
      </c>
      <c r="I115" s="102" t="s">
        <v>34</v>
      </c>
    </row>
    <row r="116" spans="6:9" ht="15.75">
      <c r="F116" s="100"/>
      <c r="I116" s="101" t="s">
        <v>35</v>
      </c>
    </row>
  </sheetData>
  <sheetProtection/>
  <mergeCells count="20">
    <mergeCell ref="H114:I114"/>
    <mergeCell ref="S18:U18"/>
    <mergeCell ref="Y17:AJ17"/>
    <mergeCell ref="G18:I18"/>
    <mergeCell ref="J18:L18"/>
    <mergeCell ref="M18:O18"/>
    <mergeCell ref="P18:R18"/>
    <mergeCell ref="AE18:AG18"/>
    <mergeCell ref="Y18:AA18"/>
    <mergeCell ref="AM65:AM69"/>
    <mergeCell ref="AH18:AJ18"/>
    <mergeCell ref="AM94:AM97"/>
    <mergeCell ref="AM33:AQ41"/>
    <mergeCell ref="V17:X18"/>
    <mergeCell ref="A17:A19"/>
    <mergeCell ref="B17:B19"/>
    <mergeCell ref="C17:C19"/>
    <mergeCell ref="D17:F18"/>
    <mergeCell ref="G17:U17"/>
    <mergeCell ref="AB18:AD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6" r:id="rId3"/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91"/>
  <sheetViews>
    <sheetView zoomScalePageLayoutView="0" workbookViewId="0" topLeftCell="A54">
      <selection activeCell="F69" sqref="F69"/>
    </sheetView>
  </sheetViews>
  <sheetFormatPr defaultColWidth="9.140625" defaultRowHeight="12.75"/>
  <cols>
    <col min="1" max="1" width="9.140625" style="11" customWidth="1"/>
    <col min="2" max="2" width="42.140625" style="11" customWidth="1"/>
    <col min="3" max="3" width="13.28125" style="11" customWidth="1"/>
    <col min="4" max="4" width="17.00390625" style="11" customWidth="1"/>
    <col min="5" max="5" width="16.28125" style="11" customWidth="1"/>
    <col min="6" max="6" width="15.140625" style="11" customWidth="1"/>
    <col min="7" max="7" width="15.8515625" style="11" customWidth="1"/>
    <col min="8" max="9" width="14.140625" style="11" customWidth="1"/>
    <col min="10" max="10" width="13.28125" style="11" customWidth="1"/>
    <col min="11" max="11" width="12.57421875" style="11" customWidth="1"/>
    <col min="12" max="12" width="9.8515625" style="11" customWidth="1"/>
    <col min="13" max="13" width="12.140625" style="11" customWidth="1"/>
    <col min="14" max="14" width="13.57421875" style="11" customWidth="1"/>
    <col min="15" max="15" width="11.28125" style="11" customWidth="1"/>
    <col min="16" max="16" width="14.7109375" style="11" customWidth="1"/>
    <col min="17" max="17" width="17.7109375" style="11" customWidth="1"/>
    <col min="18" max="18" width="15.00390625" style="11" customWidth="1"/>
    <col min="19" max="19" width="14.28125" style="11" customWidth="1"/>
    <col min="20" max="20" width="11.57421875" style="11" customWidth="1"/>
    <col min="21" max="21" width="13.8515625" style="11" customWidth="1"/>
    <col min="22" max="22" width="14.8515625" style="11" customWidth="1"/>
    <col min="23" max="23" width="15.00390625" style="11" customWidth="1"/>
    <col min="24" max="24" width="12.7109375" style="11" customWidth="1"/>
    <col min="25" max="25" width="14.7109375" style="11" customWidth="1"/>
    <col min="26" max="26" width="15.7109375" style="11" customWidth="1"/>
    <col min="27" max="27" width="14.00390625" style="11" customWidth="1"/>
    <col min="28" max="28" width="13.140625" style="11" customWidth="1"/>
    <col min="29" max="29" width="13.421875" style="11" customWidth="1"/>
    <col min="30" max="30" width="14.140625" style="11" customWidth="1"/>
    <col min="31" max="31" width="11.421875" style="11" customWidth="1"/>
    <col min="32" max="32" width="10.7109375" style="11" customWidth="1"/>
    <col min="33" max="33" width="11.140625" style="11" customWidth="1"/>
    <col min="34" max="34" width="12.421875" style="11" customWidth="1"/>
    <col min="35" max="35" width="10.57421875" style="11" customWidth="1"/>
    <col min="36" max="36" width="12.57421875" style="11" customWidth="1"/>
    <col min="37" max="37" width="15.421875" style="11" customWidth="1"/>
    <col min="38" max="38" width="17.140625" style="11" customWidth="1"/>
    <col min="39" max="16384" width="9.140625" style="11" customWidth="1"/>
  </cols>
  <sheetData>
    <row r="1" ht="12.75">
      <c r="L1" s="16" t="s">
        <v>9</v>
      </c>
    </row>
    <row r="2" ht="12.75">
      <c r="L2" s="16" t="s">
        <v>10</v>
      </c>
    </row>
    <row r="3" ht="12.75">
      <c r="L3" s="16" t="s">
        <v>5</v>
      </c>
    </row>
    <row r="4" ht="12.75">
      <c r="L4" s="16" t="s">
        <v>6</v>
      </c>
    </row>
    <row r="5" spans="12:25" ht="12.75">
      <c r="L5" s="16" t="s">
        <v>138</v>
      </c>
      <c r="M5" s="16"/>
      <c r="N5" s="16"/>
      <c r="P5" s="16"/>
      <c r="Q5" s="16"/>
      <c r="S5" s="16"/>
      <c r="T5" s="16"/>
      <c r="U5" s="16"/>
      <c r="X5" s="16"/>
      <c r="Y5" s="16"/>
    </row>
    <row r="6" ht="12.75"/>
    <row r="7" spans="2:18" ht="30" customHeight="1">
      <c r="B7" s="17"/>
      <c r="C7" s="18" t="s">
        <v>11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6.25" customHeight="1">
      <c r="A8" s="20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</row>
    <row r="9" spans="1:18" ht="18" customHeight="1">
      <c r="A9" s="20"/>
      <c r="B9" s="20" t="s">
        <v>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</row>
    <row r="10" spans="2:21" ht="21" customHeight="1">
      <c r="B10" s="20" t="s">
        <v>139</v>
      </c>
      <c r="C10" s="20"/>
      <c r="D10" s="20"/>
      <c r="E10" s="20"/>
      <c r="F10" s="20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6" ht="16.5" customHeight="1">
      <c r="A11" s="23"/>
      <c r="B11" s="24" t="s">
        <v>140</v>
      </c>
      <c r="C11" s="25"/>
      <c r="D11" s="25"/>
      <c r="E11" s="25"/>
      <c r="F11" s="25"/>
    </row>
    <row r="12" spans="1:18" ht="20.25" customHeight="1">
      <c r="A12" s="21"/>
      <c r="B12" s="21"/>
      <c r="C12" s="2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2"/>
    </row>
    <row r="13" spans="1:18" ht="15" customHeight="1">
      <c r="A13" s="27" t="s">
        <v>14</v>
      </c>
      <c r="B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2.75" customHeight="1">
      <c r="A14" s="28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38" ht="24.75" customHeight="1">
      <c r="A15" s="30" t="s">
        <v>15</v>
      </c>
      <c r="B15" s="29"/>
      <c r="C15" s="29"/>
      <c r="G15" s="11" t="s">
        <v>8</v>
      </c>
      <c r="AK15" s="29"/>
      <c r="AL15" s="11" t="s">
        <v>134</v>
      </c>
    </row>
    <row r="16" spans="1:37" ht="18.75" customHeight="1" thickBot="1">
      <c r="A16" s="30"/>
      <c r="B16" s="29"/>
      <c r="C16" s="29"/>
      <c r="I16" s="31"/>
      <c r="K16" s="31"/>
      <c r="AK16" s="29"/>
    </row>
    <row r="17" spans="1:37" ht="34.5" customHeight="1" thickBot="1">
      <c r="A17" s="177" t="s">
        <v>16</v>
      </c>
      <c r="B17" s="180" t="s">
        <v>17</v>
      </c>
      <c r="C17" s="181" t="s">
        <v>18</v>
      </c>
      <c r="D17" s="182" t="s">
        <v>19</v>
      </c>
      <c r="E17" s="183"/>
      <c r="F17" s="184"/>
      <c r="G17" s="188" t="s">
        <v>20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  <c r="V17" s="199" t="s">
        <v>21</v>
      </c>
      <c r="W17" s="200"/>
      <c r="X17" s="200"/>
      <c r="Y17" s="205" t="s">
        <v>20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9"/>
    </row>
    <row r="18" spans="1:39" ht="70.5" customHeight="1" thickBot="1">
      <c r="A18" s="178"/>
      <c r="B18" s="178"/>
      <c r="C18" s="178"/>
      <c r="D18" s="185"/>
      <c r="E18" s="186"/>
      <c r="F18" s="187"/>
      <c r="G18" s="203" t="s">
        <v>22</v>
      </c>
      <c r="H18" s="189"/>
      <c r="I18" s="204"/>
      <c r="J18" s="203" t="s">
        <v>23</v>
      </c>
      <c r="K18" s="189"/>
      <c r="L18" s="204"/>
      <c r="M18" s="203" t="s">
        <v>0</v>
      </c>
      <c r="N18" s="189"/>
      <c r="O18" s="204"/>
      <c r="P18" s="203" t="s">
        <v>1</v>
      </c>
      <c r="Q18" s="189"/>
      <c r="R18" s="204"/>
      <c r="S18" s="203" t="s">
        <v>2</v>
      </c>
      <c r="T18" s="189"/>
      <c r="U18" s="204"/>
      <c r="V18" s="201"/>
      <c r="W18" s="201"/>
      <c r="X18" s="201"/>
      <c r="Y18" s="191" t="s">
        <v>38</v>
      </c>
      <c r="Z18" s="191"/>
      <c r="AA18" s="191"/>
      <c r="AB18" s="191" t="s">
        <v>4</v>
      </c>
      <c r="AC18" s="191"/>
      <c r="AD18" s="191"/>
      <c r="AE18" s="191" t="s">
        <v>3</v>
      </c>
      <c r="AF18" s="191"/>
      <c r="AG18" s="191"/>
      <c r="AH18" s="193" t="s">
        <v>131</v>
      </c>
      <c r="AI18" s="194"/>
      <c r="AJ18" s="195"/>
      <c r="AK18" s="32"/>
      <c r="AM18" s="33"/>
    </row>
    <row r="19" spans="1:131" ht="50.25" customHeight="1" thickBot="1">
      <c r="A19" s="179"/>
      <c r="B19" s="179"/>
      <c r="C19" s="179"/>
      <c r="D19" s="34" t="s">
        <v>24</v>
      </c>
      <c r="E19" s="35" t="s">
        <v>25</v>
      </c>
      <c r="F19" s="36" t="s">
        <v>26</v>
      </c>
      <c r="G19" s="34" t="s">
        <v>24</v>
      </c>
      <c r="H19" s="35" t="s">
        <v>25</v>
      </c>
      <c r="I19" s="36" t="s">
        <v>26</v>
      </c>
      <c r="J19" s="34" t="s">
        <v>24</v>
      </c>
      <c r="K19" s="35" t="s">
        <v>25</v>
      </c>
      <c r="L19" s="36" t="s">
        <v>26</v>
      </c>
      <c r="M19" s="34" t="s">
        <v>24</v>
      </c>
      <c r="N19" s="35" t="s">
        <v>25</v>
      </c>
      <c r="O19" s="36" t="s">
        <v>26</v>
      </c>
      <c r="P19" s="34" t="s">
        <v>24</v>
      </c>
      <c r="Q19" s="35" t="s">
        <v>25</v>
      </c>
      <c r="R19" s="36" t="s">
        <v>26</v>
      </c>
      <c r="S19" s="34" t="s">
        <v>24</v>
      </c>
      <c r="T19" s="35" t="s">
        <v>25</v>
      </c>
      <c r="U19" s="37" t="s">
        <v>26</v>
      </c>
      <c r="V19" s="34" t="s">
        <v>24</v>
      </c>
      <c r="W19" s="35" t="s">
        <v>25</v>
      </c>
      <c r="X19" s="36" t="s">
        <v>26</v>
      </c>
      <c r="Y19" s="38" t="s">
        <v>24</v>
      </c>
      <c r="Z19" s="39" t="s">
        <v>25</v>
      </c>
      <c r="AA19" s="40" t="s">
        <v>26</v>
      </c>
      <c r="AB19" s="38" t="s">
        <v>24</v>
      </c>
      <c r="AC19" s="39" t="s">
        <v>25</v>
      </c>
      <c r="AD19" s="40" t="s">
        <v>26</v>
      </c>
      <c r="AE19" s="38" t="s">
        <v>24</v>
      </c>
      <c r="AF19" s="39" t="s">
        <v>25</v>
      </c>
      <c r="AG19" s="40" t="s">
        <v>26</v>
      </c>
      <c r="AH19" s="38" t="s">
        <v>24</v>
      </c>
      <c r="AI19" s="39" t="s">
        <v>25</v>
      </c>
      <c r="AJ19" s="41" t="s">
        <v>26</v>
      </c>
      <c r="AK19" s="42"/>
      <c r="AL19" s="42" t="s">
        <v>37</v>
      </c>
      <c r="AM19" s="43"/>
      <c r="AN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</row>
    <row r="20" spans="1:131" ht="13.5" thickBot="1">
      <c r="A20" s="44">
        <v>1</v>
      </c>
      <c r="B20" s="45">
        <v>2</v>
      </c>
      <c r="C20" s="46">
        <v>3</v>
      </c>
      <c r="D20" s="47"/>
      <c r="E20" s="48">
        <v>5</v>
      </c>
      <c r="F20" s="49">
        <v>6</v>
      </c>
      <c r="G20" s="50">
        <v>7</v>
      </c>
      <c r="H20" s="51">
        <v>8</v>
      </c>
      <c r="I20" s="52">
        <v>9</v>
      </c>
      <c r="J20" s="50">
        <v>10</v>
      </c>
      <c r="K20" s="51">
        <v>11</v>
      </c>
      <c r="L20" s="53">
        <v>12</v>
      </c>
      <c r="M20" s="54">
        <v>13</v>
      </c>
      <c r="N20" s="48">
        <v>14</v>
      </c>
      <c r="O20" s="55">
        <v>15</v>
      </c>
      <c r="P20" s="50">
        <v>16</v>
      </c>
      <c r="Q20" s="51">
        <v>17</v>
      </c>
      <c r="R20" s="52">
        <v>18</v>
      </c>
      <c r="S20" s="54">
        <v>19</v>
      </c>
      <c r="T20" s="48">
        <v>20</v>
      </c>
      <c r="U20" s="55">
        <v>21</v>
      </c>
      <c r="V20" s="56">
        <v>22</v>
      </c>
      <c r="W20" s="51">
        <v>23</v>
      </c>
      <c r="X20" s="53">
        <v>24</v>
      </c>
      <c r="Y20" s="57">
        <v>25</v>
      </c>
      <c r="Z20" s="58">
        <v>26</v>
      </c>
      <c r="AA20" s="55">
        <v>27</v>
      </c>
      <c r="AB20" s="50">
        <v>28</v>
      </c>
      <c r="AC20" s="51">
        <v>29</v>
      </c>
      <c r="AD20" s="53">
        <v>30</v>
      </c>
      <c r="AE20" s="54">
        <v>31</v>
      </c>
      <c r="AF20" s="48">
        <v>32</v>
      </c>
      <c r="AG20" s="49">
        <v>33</v>
      </c>
      <c r="AH20" s="50">
        <v>34</v>
      </c>
      <c r="AI20" s="51">
        <v>35</v>
      </c>
      <c r="AJ20" s="53">
        <v>36</v>
      </c>
      <c r="AK20" s="59"/>
      <c r="AL20" s="42"/>
      <c r="AM20" s="43" t="s">
        <v>8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</row>
    <row r="21" spans="1:207" ht="25.5" customHeight="1">
      <c r="A21" s="60">
        <v>1</v>
      </c>
      <c r="B21" s="61" t="s">
        <v>42</v>
      </c>
      <c r="C21" s="5">
        <v>3362.6000000000004</v>
      </c>
      <c r="D21" s="5">
        <v>59159.5</v>
      </c>
      <c r="E21" s="5">
        <v>58584.63</v>
      </c>
      <c r="F21" s="5">
        <v>574.8700000000026</v>
      </c>
      <c r="G21" s="5">
        <v>0</v>
      </c>
      <c r="H21" s="5">
        <v>300</v>
      </c>
      <c r="I21" s="5">
        <v>0</v>
      </c>
      <c r="J21" s="5">
        <v>0</v>
      </c>
      <c r="K21" s="5">
        <v>0</v>
      </c>
      <c r="L21" s="5">
        <v>0</v>
      </c>
      <c r="M21" s="5">
        <v>813</v>
      </c>
      <c r="N21" s="5">
        <v>505.1</v>
      </c>
      <c r="O21" s="5">
        <v>307.9</v>
      </c>
      <c r="P21" s="5">
        <v>57721.5</v>
      </c>
      <c r="Q21" s="5">
        <v>57721.5</v>
      </c>
      <c r="R21" s="5">
        <v>0</v>
      </c>
      <c r="S21" s="5">
        <v>625</v>
      </c>
      <c r="T21" s="5">
        <v>58.03</v>
      </c>
      <c r="U21" s="5">
        <v>566.97</v>
      </c>
      <c r="V21" s="5">
        <v>62522.1</v>
      </c>
      <c r="W21" s="5">
        <v>61370.1</v>
      </c>
      <c r="X21" s="5">
        <v>1152</v>
      </c>
      <c r="Y21" s="5">
        <v>52565.5</v>
      </c>
      <c r="Z21" s="5">
        <v>53123.3</v>
      </c>
      <c r="AA21" s="5">
        <v>-557.7999999999975</v>
      </c>
      <c r="AB21" s="5">
        <v>9956.6</v>
      </c>
      <c r="AC21" s="5">
        <v>7954.4</v>
      </c>
      <c r="AD21" s="5">
        <v>2002.2000000000003</v>
      </c>
      <c r="AE21" s="5">
        <v>0</v>
      </c>
      <c r="AF21" s="5">
        <v>0</v>
      </c>
      <c r="AG21" s="5">
        <v>0</v>
      </c>
      <c r="AH21" s="5">
        <v>0</v>
      </c>
      <c r="AI21" s="5">
        <v>292.4</v>
      </c>
      <c r="AJ21" s="5">
        <v>-292.4</v>
      </c>
      <c r="AK21" s="5">
        <v>0</v>
      </c>
      <c r="AL21" s="5">
        <v>577.1299999999974</v>
      </c>
      <c r="AN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</row>
    <row r="22" spans="1:207" ht="21.75" customHeight="1">
      <c r="A22" s="66">
        <v>2</v>
      </c>
      <c r="B22" s="61" t="s">
        <v>45</v>
      </c>
      <c r="C22" s="67">
        <v>11870.4</v>
      </c>
      <c r="D22" s="67">
        <v>67261.3</v>
      </c>
      <c r="E22" s="67">
        <v>67602.04000000001</v>
      </c>
      <c r="F22" s="5">
        <v>-340.74000000000524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5">
        <v>0</v>
      </c>
      <c r="M22" s="67">
        <v>427.6</v>
      </c>
      <c r="N22" s="67">
        <v>645.8</v>
      </c>
      <c r="O22" s="5">
        <v>-218.19999999999993</v>
      </c>
      <c r="P22" s="67">
        <v>66823.7</v>
      </c>
      <c r="Q22" s="67">
        <v>66823.6</v>
      </c>
      <c r="R22" s="67">
        <v>0.1000000000003638</v>
      </c>
      <c r="S22" s="67">
        <v>10</v>
      </c>
      <c r="T22" s="67">
        <v>132.64</v>
      </c>
      <c r="U22" s="67">
        <v>-122.64</v>
      </c>
      <c r="V22" s="5">
        <v>79131.7</v>
      </c>
      <c r="W22" s="5">
        <v>71144.4</v>
      </c>
      <c r="X22" s="67">
        <v>7987.299999999996</v>
      </c>
      <c r="Y22" s="67">
        <v>63123.7</v>
      </c>
      <c r="Z22" s="68">
        <v>61460.2</v>
      </c>
      <c r="AA22" s="67">
        <v>1663.4999999999982</v>
      </c>
      <c r="AB22" s="67">
        <v>14302.7</v>
      </c>
      <c r="AC22" s="67">
        <v>9399.2</v>
      </c>
      <c r="AD22" s="67">
        <v>4903.500000000001</v>
      </c>
      <c r="AE22" s="67">
        <v>291.1</v>
      </c>
      <c r="AF22" s="67">
        <v>135</v>
      </c>
      <c r="AG22" s="67">
        <v>156.1</v>
      </c>
      <c r="AH22" s="67">
        <v>1414.2</v>
      </c>
      <c r="AI22" s="67">
        <v>150</v>
      </c>
      <c r="AJ22" s="67">
        <v>1264.2</v>
      </c>
      <c r="AK22" s="67">
        <v>0</v>
      </c>
      <c r="AL22" s="67">
        <v>8328.04</v>
      </c>
      <c r="AM22" s="64"/>
      <c r="AN22" s="65"/>
      <c r="AO22" s="65"/>
      <c r="AP22" s="65"/>
      <c r="AQ22" s="65"/>
      <c r="AR22" s="65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</row>
    <row r="23" spans="1:40" s="83" customFormat="1" ht="26.25" customHeight="1">
      <c r="A23" s="103">
        <v>3</v>
      </c>
      <c r="B23" s="136" t="s">
        <v>48</v>
      </c>
      <c r="C23" s="79">
        <v>1371.1</v>
      </c>
      <c r="D23" s="77">
        <v>24056.9</v>
      </c>
      <c r="E23" s="77">
        <v>24056.9</v>
      </c>
      <c r="F23" s="77">
        <v>0</v>
      </c>
      <c r="G23" s="79"/>
      <c r="H23" s="79"/>
      <c r="I23" s="77">
        <v>0</v>
      </c>
      <c r="J23" s="78"/>
      <c r="K23" s="79"/>
      <c r="L23" s="77">
        <v>0</v>
      </c>
      <c r="M23" s="79">
        <v>0</v>
      </c>
      <c r="N23" s="79"/>
      <c r="O23" s="77">
        <v>0</v>
      </c>
      <c r="P23" s="79">
        <v>24056.9</v>
      </c>
      <c r="Q23" s="79">
        <v>24056.9</v>
      </c>
      <c r="R23" s="77">
        <v>0</v>
      </c>
      <c r="S23" s="80"/>
      <c r="T23" s="115"/>
      <c r="U23" s="77">
        <v>0</v>
      </c>
      <c r="V23" s="77">
        <v>24921.3</v>
      </c>
      <c r="W23" s="77">
        <v>23546.75</v>
      </c>
      <c r="X23" s="77">
        <v>1374.5499999999993</v>
      </c>
      <c r="Y23" s="82">
        <v>21179.3</v>
      </c>
      <c r="Z23" s="115">
        <v>21081.6</v>
      </c>
      <c r="AA23" s="77">
        <v>97.70000000000073</v>
      </c>
      <c r="AB23" s="82">
        <v>3742</v>
      </c>
      <c r="AC23" s="115">
        <v>2465.15</v>
      </c>
      <c r="AD23" s="77">
        <v>1276.85</v>
      </c>
      <c r="AE23" s="82"/>
      <c r="AF23" s="115"/>
      <c r="AG23" s="77">
        <v>0</v>
      </c>
      <c r="AH23" s="82"/>
      <c r="AI23" s="115"/>
      <c r="AJ23" s="77">
        <v>0</v>
      </c>
      <c r="AK23" s="77">
        <v>506.7000000000007</v>
      </c>
      <c r="AL23" s="77">
        <v>1881.25</v>
      </c>
      <c r="AM23" s="137"/>
      <c r="AN23" s="138"/>
    </row>
    <row r="24" spans="1:40" s="83" customFormat="1" ht="23.25" customHeight="1">
      <c r="A24" s="74">
        <v>4</v>
      </c>
      <c r="B24" s="136" t="s">
        <v>49</v>
      </c>
      <c r="C24" s="79">
        <v>1009.6</v>
      </c>
      <c r="D24" s="77">
        <v>32667</v>
      </c>
      <c r="E24" s="77">
        <v>32647.19</v>
      </c>
      <c r="F24" s="77">
        <v>19.81000000000131</v>
      </c>
      <c r="G24" s="79"/>
      <c r="H24" s="79"/>
      <c r="I24" s="77">
        <v>0</v>
      </c>
      <c r="J24" s="78"/>
      <c r="K24" s="79"/>
      <c r="L24" s="77">
        <v>0</v>
      </c>
      <c r="M24" s="79">
        <v>78.9</v>
      </c>
      <c r="N24" s="79">
        <v>49</v>
      </c>
      <c r="O24" s="77">
        <v>29.900000000000006</v>
      </c>
      <c r="P24" s="79">
        <v>32588.1</v>
      </c>
      <c r="Q24" s="79">
        <v>32588.1</v>
      </c>
      <c r="R24" s="77">
        <v>0</v>
      </c>
      <c r="S24" s="80"/>
      <c r="T24" s="115">
        <v>10.09</v>
      </c>
      <c r="U24" s="77">
        <v>-10.09</v>
      </c>
      <c r="V24" s="77">
        <v>32870.4</v>
      </c>
      <c r="W24" s="77">
        <v>32569.56</v>
      </c>
      <c r="X24" s="77">
        <v>300.84000000000015</v>
      </c>
      <c r="Y24" s="82">
        <v>29397.2</v>
      </c>
      <c r="Z24" s="122">
        <v>29397</v>
      </c>
      <c r="AA24" s="77">
        <v>0.2000000000007276</v>
      </c>
      <c r="AB24" s="82">
        <v>3276.7</v>
      </c>
      <c r="AC24" s="115">
        <v>2976.36</v>
      </c>
      <c r="AD24" s="77">
        <v>300.3399999999997</v>
      </c>
      <c r="AE24" s="82"/>
      <c r="AF24" s="115"/>
      <c r="AG24" s="77">
        <v>0</v>
      </c>
      <c r="AH24" s="82">
        <v>196.5</v>
      </c>
      <c r="AI24" s="115">
        <v>196.2</v>
      </c>
      <c r="AJ24" s="77">
        <v>0.30000000000001137</v>
      </c>
      <c r="AK24" s="77">
        <v>806.1999999999971</v>
      </c>
      <c r="AL24" s="77">
        <v>1087.2299999999996</v>
      </c>
      <c r="AM24" s="137"/>
      <c r="AN24" s="138"/>
    </row>
    <row r="25" spans="1:40" s="83" customFormat="1" ht="23.25" customHeight="1">
      <c r="A25" s="74">
        <v>5</v>
      </c>
      <c r="B25" s="136" t="s">
        <v>50</v>
      </c>
      <c r="C25" s="79">
        <v>765.9</v>
      </c>
      <c r="D25" s="77">
        <v>23938.300000000003</v>
      </c>
      <c r="E25" s="77">
        <v>23183.350000000002</v>
      </c>
      <c r="F25" s="77">
        <v>754.9500000000007</v>
      </c>
      <c r="G25" s="79"/>
      <c r="H25" s="79"/>
      <c r="I25" s="77">
        <v>0</v>
      </c>
      <c r="J25" s="78"/>
      <c r="K25" s="79"/>
      <c r="L25" s="77">
        <v>0</v>
      </c>
      <c r="M25" s="79">
        <v>6099.1</v>
      </c>
      <c r="N25" s="79">
        <v>5331.5</v>
      </c>
      <c r="O25" s="77">
        <v>767.6000000000004</v>
      </c>
      <c r="P25" s="79">
        <v>17839.2</v>
      </c>
      <c r="Q25" s="79">
        <v>17839.2</v>
      </c>
      <c r="R25" s="77">
        <v>0</v>
      </c>
      <c r="S25" s="80"/>
      <c r="T25" s="115">
        <v>12.65</v>
      </c>
      <c r="U25" s="77">
        <v>-12.65</v>
      </c>
      <c r="V25" s="77">
        <v>24085.2</v>
      </c>
      <c r="W25" s="77">
        <v>22710.100000000002</v>
      </c>
      <c r="X25" s="77">
        <v>1375.0999999999985</v>
      </c>
      <c r="Y25" s="82">
        <v>18627</v>
      </c>
      <c r="Z25" s="122">
        <v>17781.7</v>
      </c>
      <c r="AA25" s="77">
        <v>845.2999999999993</v>
      </c>
      <c r="AB25" s="82">
        <v>4049.4</v>
      </c>
      <c r="AC25" s="115">
        <v>3535.4</v>
      </c>
      <c r="AD25" s="77">
        <v>514</v>
      </c>
      <c r="AE25" s="82"/>
      <c r="AF25" s="115"/>
      <c r="AG25" s="77">
        <v>0</v>
      </c>
      <c r="AH25" s="82">
        <v>1408.8</v>
      </c>
      <c r="AI25" s="115">
        <v>1393</v>
      </c>
      <c r="AJ25" s="77">
        <v>15.799999999999955</v>
      </c>
      <c r="AK25" s="77">
        <v>619.0000000000036</v>
      </c>
      <c r="AL25" s="77">
        <v>1239.1500000000015</v>
      </c>
      <c r="AM25" s="137"/>
      <c r="AN25" s="138"/>
    </row>
    <row r="26" spans="1:40" ht="30.75" customHeight="1">
      <c r="A26" s="62">
        <v>6</v>
      </c>
      <c r="B26" s="70" t="s">
        <v>51</v>
      </c>
      <c r="C26" s="7">
        <v>1641</v>
      </c>
      <c r="D26" s="7">
        <v>37368.600000000006</v>
      </c>
      <c r="E26" s="7">
        <v>37284.30000000001</v>
      </c>
      <c r="F26" s="5">
        <v>84.29999999999563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5">
        <v>0</v>
      </c>
      <c r="M26" s="7">
        <v>258</v>
      </c>
      <c r="N26" s="7">
        <v>160.3</v>
      </c>
      <c r="O26" s="5">
        <v>97.69999999999999</v>
      </c>
      <c r="P26" s="7">
        <v>37110.600000000006</v>
      </c>
      <c r="Q26" s="7">
        <v>37110.50000000001</v>
      </c>
      <c r="R26" s="5">
        <v>0.09999999999854481</v>
      </c>
      <c r="S26" s="7">
        <v>0</v>
      </c>
      <c r="T26" s="7">
        <v>13.5</v>
      </c>
      <c r="U26" s="7">
        <v>-13.5</v>
      </c>
      <c r="V26" s="5">
        <v>38202.100000000006</v>
      </c>
      <c r="W26" s="5">
        <v>37799.299999999996</v>
      </c>
      <c r="X26" s="7">
        <v>402.8000000000002</v>
      </c>
      <c r="Y26" s="7">
        <v>34960.3</v>
      </c>
      <c r="Z26" s="7">
        <v>34757.2</v>
      </c>
      <c r="AA26" s="7">
        <v>203.1000000000015</v>
      </c>
      <c r="AB26" s="7">
        <v>3241.8</v>
      </c>
      <c r="AC26" s="7">
        <v>3042.1000000000004</v>
      </c>
      <c r="AD26" s="7">
        <v>199.69999999999987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807.5</v>
      </c>
      <c r="AL26" s="7">
        <v>1126.0000000000036</v>
      </c>
      <c r="AM26" s="72"/>
      <c r="AN26" s="29"/>
    </row>
    <row r="27" spans="1:43" ht="22.5" customHeight="1">
      <c r="A27" s="60">
        <v>7</v>
      </c>
      <c r="B27" s="3" t="s">
        <v>55</v>
      </c>
      <c r="C27" s="4">
        <v>673.9</v>
      </c>
      <c r="D27" s="4">
        <v>26533.9</v>
      </c>
      <c r="E27" s="4">
        <v>26545.030000000002</v>
      </c>
      <c r="F27" s="5">
        <v>-11.130000000001019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5">
        <v>0</v>
      </c>
      <c r="M27" s="4">
        <v>0</v>
      </c>
      <c r="N27" s="4">
        <v>0</v>
      </c>
      <c r="O27" s="5">
        <v>0</v>
      </c>
      <c r="P27" s="4">
        <v>26533.9</v>
      </c>
      <c r="Q27" s="4">
        <v>26533.9</v>
      </c>
      <c r="R27" s="5">
        <v>0</v>
      </c>
      <c r="S27" s="4">
        <v>0</v>
      </c>
      <c r="T27" s="4">
        <v>11.13</v>
      </c>
      <c r="U27" s="4">
        <v>-11.13</v>
      </c>
      <c r="V27" s="5">
        <v>26429.5</v>
      </c>
      <c r="W27" s="5">
        <v>25833.6</v>
      </c>
      <c r="X27" s="4">
        <v>595.8999999999978</v>
      </c>
      <c r="Y27" s="4">
        <v>24597.1</v>
      </c>
      <c r="Z27" s="4">
        <v>24154.5</v>
      </c>
      <c r="AA27" s="4">
        <v>442.59999999999854</v>
      </c>
      <c r="AB27" s="4">
        <v>1822.4</v>
      </c>
      <c r="AC27" s="4">
        <v>1666.1000000000001</v>
      </c>
      <c r="AD27" s="4">
        <v>156.29999999999995</v>
      </c>
      <c r="AE27" s="4">
        <v>0</v>
      </c>
      <c r="AF27" s="4">
        <v>0</v>
      </c>
      <c r="AG27" s="4">
        <v>0</v>
      </c>
      <c r="AH27" s="4">
        <v>10</v>
      </c>
      <c r="AI27" s="4">
        <v>13</v>
      </c>
      <c r="AJ27" s="4">
        <v>-3</v>
      </c>
      <c r="AK27" s="4">
        <v>778.3000000000029</v>
      </c>
      <c r="AL27" s="5">
        <v>1385.3300000000054</v>
      </c>
      <c r="AM27" s="198"/>
      <c r="AN27" s="198"/>
      <c r="AO27" s="198"/>
      <c r="AP27" s="198"/>
      <c r="AQ27" s="198"/>
    </row>
    <row r="28" spans="1:43" s="83" customFormat="1" ht="20.25" customHeight="1">
      <c r="A28" s="105">
        <v>9</v>
      </c>
      <c r="B28" s="75" t="s">
        <v>58</v>
      </c>
      <c r="C28" s="76">
        <v>0</v>
      </c>
      <c r="D28" s="77">
        <v>22774.100000000002</v>
      </c>
      <c r="E28" s="77">
        <v>22744.2</v>
      </c>
      <c r="F28" s="77">
        <v>29.900000000001455</v>
      </c>
      <c r="G28" s="76"/>
      <c r="H28" s="76"/>
      <c r="I28" s="77">
        <v>0</v>
      </c>
      <c r="J28" s="78"/>
      <c r="K28" s="76"/>
      <c r="L28" s="77">
        <v>0</v>
      </c>
      <c r="M28" s="76">
        <v>78.9</v>
      </c>
      <c r="N28" s="76">
        <v>49</v>
      </c>
      <c r="O28" s="77">
        <v>29.900000000000006</v>
      </c>
      <c r="P28" s="79">
        <v>22687.5</v>
      </c>
      <c r="Q28" s="76">
        <v>22687.5</v>
      </c>
      <c r="R28" s="77">
        <v>0</v>
      </c>
      <c r="S28" s="80">
        <v>7.7</v>
      </c>
      <c r="T28" s="81">
        <v>7.7</v>
      </c>
      <c r="U28" s="77">
        <v>135</v>
      </c>
      <c r="V28" s="77">
        <v>22602.5</v>
      </c>
      <c r="W28" s="77">
        <v>22068.36</v>
      </c>
      <c r="X28" s="77">
        <v>534.1399999999994</v>
      </c>
      <c r="Y28" s="82">
        <v>19372.7</v>
      </c>
      <c r="Z28" s="81">
        <v>19372.52</v>
      </c>
      <c r="AA28" s="77">
        <v>0.18000000000029104</v>
      </c>
      <c r="AB28" s="82">
        <v>3145.8</v>
      </c>
      <c r="AC28" s="81">
        <v>2631.84</v>
      </c>
      <c r="AD28" s="77">
        <v>513.96</v>
      </c>
      <c r="AE28" s="82"/>
      <c r="AF28" s="81"/>
      <c r="AG28" s="77">
        <v>0</v>
      </c>
      <c r="AH28" s="82">
        <v>84</v>
      </c>
      <c r="AI28" s="81">
        <v>64</v>
      </c>
      <c r="AJ28" s="77">
        <v>20</v>
      </c>
      <c r="AK28" s="77">
        <v>171.60000000000218</v>
      </c>
      <c r="AL28" s="77">
        <v>675.8400000000001</v>
      </c>
      <c r="AM28" s="198"/>
      <c r="AN28" s="198"/>
      <c r="AO28" s="198"/>
      <c r="AP28" s="198"/>
      <c r="AQ28" s="198"/>
    </row>
    <row r="29" spans="1:43" s="83" customFormat="1" ht="18" customHeight="1">
      <c r="A29" s="105">
        <v>9</v>
      </c>
      <c r="B29" s="75" t="s">
        <v>59</v>
      </c>
      <c r="C29" s="76">
        <v>2565.5</v>
      </c>
      <c r="D29" s="77">
        <v>30390.7</v>
      </c>
      <c r="E29" s="77">
        <v>30376.6</v>
      </c>
      <c r="F29" s="77">
        <v>14.100000000002183</v>
      </c>
      <c r="G29" s="76"/>
      <c r="H29" s="76"/>
      <c r="I29" s="77">
        <v>0</v>
      </c>
      <c r="J29" s="78"/>
      <c r="K29" s="76"/>
      <c r="L29" s="77">
        <v>0</v>
      </c>
      <c r="M29" s="76">
        <v>78.9</v>
      </c>
      <c r="N29" s="76">
        <v>49</v>
      </c>
      <c r="O29" s="77">
        <v>29.900000000000006</v>
      </c>
      <c r="P29" s="79">
        <v>30311.8</v>
      </c>
      <c r="Q29" s="79">
        <v>30311.8</v>
      </c>
      <c r="R29" s="77">
        <v>0</v>
      </c>
      <c r="S29" s="80"/>
      <c r="T29" s="81">
        <v>15.8</v>
      </c>
      <c r="U29" s="77">
        <v>-15.8</v>
      </c>
      <c r="V29" s="77">
        <v>32301.1</v>
      </c>
      <c r="W29" s="77">
        <v>30384.170000000002</v>
      </c>
      <c r="X29" s="77">
        <v>1916.929999999999</v>
      </c>
      <c r="Y29" s="159">
        <v>28300</v>
      </c>
      <c r="Z29" s="81">
        <v>28146.13</v>
      </c>
      <c r="AA29" s="77">
        <v>153.86999999999898</v>
      </c>
      <c r="AB29" s="82">
        <v>3971.1</v>
      </c>
      <c r="AC29" s="81">
        <v>2229.04</v>
      </c>
      <c r="AD29" s="77">
        <v>1742.06</v>
      </c>
      <c r="AE29" s="82"/>
      <c r="AF29" s="81"/>
      <c r="AG29" s="77">
        <v>0</v>
      </c>
      <c r="AH29" s="82">
        <v>30</v>
      </c>
      <c r="AI29" s="81">
        <v>9</v>
      </c>
      <c r="AJ29" s="77">
        <v>21</v>
      </c>
      <c r="AK29" s="77">
        <v>655.0999999999985</v>
      </c>
      <c r="AL29" s="77">
        <v>2557.9299999999967</v>
      </c>
      <c r="AM29" s="198"/>
      <c r="AN29" s="198"/>
      <c r="AO29" s="198"/>
      <c r="AP29" s="198"/>
      <c r="AQ29" s="198"/>
    </row>
    <row r="30" spans="1:43" s="83" customFormat="1" ht="22.5" customHeight="1">
      <c r="A30" s="105">
        <v>10</v>
      </c>
      <c r="B30" s="75" t="s">
        <v>132</v>
      </c>
      <c r="C30" s="76">
        <v>1216.9</v>
      </c>
      <c r="D30" s="77">
        <v>38522.2</v>
      </c>
      <c r="E30" s="77">
        <v>38522.2</v>
      </c>
      <c r="F30" s="77">
        <v>0</v>
      </c>
      <c r="G30" s="76"/>
      <c r="H30" s="76"/>
      <c r="I30" s="77">
        <v>0</v>
      </c>
      <c r="J30" s="78"/>
      <c r="K30" s="76"/>
      <c r="L30" s="77">
        <v>0</v>
      </c>
      <c r="M30" s="76">
        <v>2500</v>
      </c>
      <c r="N30" s="76">
        <v>2500</v>
      </c>
      <c r="O30" s="77">
        <v>0</v>
      </c>
      <c r="P30" s="79">
        <v>36019.2</v>
      </c>
      <c r="Q30" s="79">
        <v>36019.2</v>
      </c>
      <c r="R30" s="77">
        <v>0</v>
      </c>
      <c r="S30" s="80">
        <v>3</v>
      </c>
      <c r="T30" s="81">
        <v>3</v>
      </c>
      <c r="U30" s="77">
        <v>0</v>
      </c>
      <c r="V30" s="77">
        <v>39545.4</v>
      </c>
      <c r="W30" s="77">
        <v>36647.52</v>
      </c>
      <c r="X30" s="77">
        <v>2897.8800000000047</v>
      </c>
      <c r="Y30" s="156">
        <v>33120.4</v>
      </c>
      <c r="Z30" s="81">
        <v>33089.02</v>
      </c>
      <c r="AA30" s="77">
        <v>31.380000000004657</v>
      </c>
      <c r="AB30" s="82">
        <v>6338</v>
      </c>
      <c r="AC30" s="81">
        <v>3475.5</v>
      </c>
      <c r="AD30" s="77">
        <v>2862.5</v>
      </c>
      <c r="AE30" s="82"/>
      <c r="AF30" s="81"/>
      <c r="AG30" s="77">
        <v>0</v>
      </c>
      <c r="AH30" s="82">
        <v>87</v>
      </c>
      <c r="AI30" s="81">
        <v>83</v>
      </c>
      <c r="AJ30" s="77">
        <v>4</v>
      </c>
      <c r="AK30" s="77">
        <v>193.6999999999971</v>
      </c>
      <c r="AL30" s="77">
        <v>3091.5800000000017</v>
      </c>
      <c r="AM30" s="198"/>
      <c r="AN30" s="198"/>
      <c r="AO30" s="198"/>
      <c r="AP30" s="198"/>
      <c r="AQ30" s="198"/>
    </row>
    <row r="31" spans="1:43" s="83" customFormat="1" ht="20.25" customHeight="1">
      <c r="A31" s="105">
        <v>11</v>
      </c>
      <c r="B31" s="75" t="s">
        <v>27</v>
      </c>
      <c r="C31" s="76">
        <v>1633.8</v>
      </c>
      <c r="D31" s="77">
        <v>11829.7</v>
      </c>
      <c r="E31" s="77">
        <v>11829.7</v>
      </c>
      <c r="F31" s="77">
        <v>0</v>
      </c>
      <c r="G31" s="76"/>
      <c r="H31" s="76"/>
      <c r="I31" s="77">
        <v>0</v>
      </c>
      <c r="J31" s="78"/>
      <c r="K31" s="76"/>
      <c r="L31" s="77">
        <v>0</v>
      </c>
      <c r="M31" s="76">
        <v>0</v>
      </c>
      <c r="N31" s="76"/>
      <c r="O31" s="77">
        <v>0</v>
      </c>
      <c r="P31" s="79">
        <v>11739.7</v>
      </c>
      <c r="Q31" s="79">
        <v>11739.7</v>
      </c>
      <c r="R31" s="77">
        <v>0</v>
      </c>
      <c r="S31" s="80">
        <v>90</v>
      </c>
      <c r="T31" s="81">
        <v>90</v>
      </c>
      <c r="U31" s="77">
        <v>0</v>
      </c>
      <c r="V31" s="77">
        <v>13105</v>
      </c>
      <c r="W31" s="77">
        <v>11998.7</v>
      </c>
      <c r="X31" s="77">
        <v>1106.2999999999993</v>
      </c>
      <c r="Y31" s="106">
        <v>11736.9</v>
      </c>
      <c r="Z31" s="81">
        <v>11448.6</v>
      </c>
      <c r="AA31" s="77">
        <v>288.2999999999993</v>
      </c>
      <c r="AB31" s="81">
        <v>1362.5</v>
      </c>
      <c r="AC31" s="77">
        <v>544.5</v>
      </c>
      <c r="AD31" s="77">
        <v>818</v>
      </c>
      <c r="AE31" s="82">
        <v>5.6</v>
      </c>
      <c r="AF31" s="81">
        <v>5.6</v>
      </c>
      <c r="AG31" s="77">
        <v>0</v>
      </c>
      <c r="AH31" s="82"/>
      <c r="AI31" s="81"/>
      <c r="AJ31" s="77">
        <v>0</v>
      </c>
      <c r="AK31" s="77">
        <v>358.5</v>
      </c>
      <c r="AL31" s="77">
        <v>1464.7999999999993</v>
      </c>
      <c r="AM31" s="198"/>
      <c r="AN31" s="198"/>
      <c r="AO31" s="198"/>
      <c r="AP31" s="198"/>
      <c r="AQ31" s="198"/>
    </row>
    <row r="32" spans="1:43" ht="27" customHeight="1">
      <c r="A32" s="2">
        <v>12</v>
      </c>
      <c r="B32" s="3" t="s">
        <v>60</v>
      </c>
      <c r="C32" s="4">
        <v>212.4</v>
      </c>
      <c r="D32" s="4">
        <v>28260.2</v>
      </c>
      <c r="E32" s="4">
        <v>28257.710000000003</v>
      </c>
      <c r="F32" s="5">
        <v>2.4899999999979627</v>
      </c>
      <c r="G32" s="4">
        <v>0</v>
      </c>
      <c r="H32" s="4">
        <v>47.2</v>
      </c>
      <c r="I32" s="4">
        <v>0</v>
      </c>
      <c r="J32" s="4">
        <v>0</v>
      </c>
      <c r="K32" s="4">
        <v>0</v>
      </c>
      <c r="L32" s="5">
        <v>0</v>
      </c>
      <c r="M32" s="4">
        <v>155.7</v>
      </c>
      <c r="N32" s="4">
        <v>96.7</v>
      </c>
      <c r="O32" s="5">
        <v>58.999999999999986</v>
      </c>
      <c r="P32" s="4">
        <v>28104.5</v>
      </c>
      <c r="Q32" s="4">
        <v>28104.5</v>
      </c>
      <c r="R32" s="5">
        <v>0</v>
      </c>
      <c r="S32" s="4">
        <v>0</v>
      </c>
      <c r="T32" s="4">
        <v>9.31</v>
      </c>
      <c r="U32" s="4">
        <v>-9.31</v>
      </c>
      <c r="V32" s="5">
        <v>27687.800000000003</v>
      </c>
      <c r="W32" s="5">
        <v>26769.5</v>
      </c>
      <c r="X32" s="5">
        <v>918.3000000000005</v>
      </c>
      <c r="Y32" s="4">
        <v>25860.800000000003</v>
      </c>
      <c r="Z32" s="4">
        <v>25130.5</v>
      </c>
      <c r="AA32" s="4">
        <v>730.3000000000006</v>
      </c>
      <c r="AB32" s="4">
        <v>1827</v>
      </c>
      <c r="AC32" s="4">
        <v>1546.9</v>
      </c>
      <c r="AD32" s="4">
        <v>280.0999999999999</v>
      </c>
      <c r="AE32" s="4">
        <v>0</v>
      </c>
      <c r="AF32" s="4">
        <v>59</v>
      </c>
      <c r="AG32" s="4">
        <v>-59</v>
      </c>
      <c r="AH32" s="4">
        <v>0</v>
      </c>
      <c r="AI32" s="4">
        <v>33.1</v>
      </c>
      <c r="AJ32" s="4">
        <v>-33.1</v>
      </c>
      <c r="AK32" s="4">
        <v>764.8000000000029</v>
      </c>
      <c r="AL32" s="4">
        <v>1700.6100000000056</v>
      </c>
      <c r="AM32" s="198"/>
      <c r="AN32" s="198"/>
      <c r="AO32" s="198"/>
      <c r="AP32" s="198"/>
      <c r="AQ32" s="198"/>
    </row>
    <row r="33" spans="1:38" s="83" customFormat="1" ht="29.25" customHeight="1">
      <c r="A33" s="105">
        <v>13</v>
      </c>
      <c r="B33" s="75" t="s">
        <v>28</v>
      </c>
      <c r="C33" s="76">
        <v>20.5</v>
      </c>
      <c r="D33" s="77">
        <v>17470.1</v>
      </c>
      <c r="E33" s="77">
        <v>17543.899999999998</v>
      </c>
      <c r="F33" s="77">
        <v>-73.79999999999927</v>
      </c>
      <c r="G33" s="76"/>
      <c r="H33" s="76"/>
      <c r="I33" s="77">
        <v>0</v>
      </c>
      <c r="J33" s="78"/>
      <c r="K33" s="76"/>
      <c r="L33" s="77">
        <v>0</v>
      </c>
      <c r="M33" s="76">
        <v>0</v>
      </c>
      <c r="N33" s="76">
        <v>73.8</v>
      </c>
      <c r="O33" s="77">
        <v>-73.8</v>
      </c>
      <c r="P33" s="79">
        <v>17470.1</v>
      </c>
      <c r="Q33" s="79">
        <v>17470.1</v>
      </c>
      <c r="R33" s="77">
        <v>0</v>
      </c>
      <c r="S33" s="80"/>
      <c r="T33" s="81"/>
      <c r="U33" s="77">
        <v>0</v>
      </c>
      <c r="V33" s="77">
        <v>16749.8</v>
      </c>
      <c r="W33" s="77">
        <v>16360.699999999999</v>
      </c>
      <c r="X33" s="77">
        <v>389.10000000000036</v>
      </c>
      <c r="Y33" s="81">
        <v>15941.4</v>
      </c>
      <c r="Z33" s="77">
        <v>15696.8</v>
      </c>
      <c r="AA33" s="77">
        <v>244.60000000000036</v>
      </c>
      <c r="AB33" s="82">
        <v>808.4</v>
      </c>
      <c r="AC33" s="81">
        <v>663.9</v>
      </c>
      <c r="AD33" s="77">
        <v>144.5</v>
      </c>
      <c r="AE33" s="82"/>
      <c r="AF33" s="81"/>
      <c r="AG33" s="77">
        <v>0</v>
      </c>
      <c r="AH33" s="82"/>
      <c r="AI33" s="81"/>
      <c r="AJ33" s="77">
        <v>0</v>
      </c>
      <c r="AK33" s="77">
        <v>740.7999999999993</v>
      </c>
      <c r="AL33" s="77">
        <v>1203.699999999999</v>
      </c>
    </row>
    <row r="34" spans="1:38" s="83" customFormat="1" ht="21.75" customHeight="1">
      <c r="A34" s="105">
        <v>14</v>
      </c>
      <c r="B34" s="75" t="s">
        <v>29</v>
      </c>
      <c r="C34" s="76">
        <v>665.3</v>
      </c>
      <c r="D34" s="77">
        <v>18594.1</v>
      </c>
      <c r="E34" s="77">
        <v>18594.1</v>
      </c>
      <c r="F34" s="77">
        <v>0</v>
      </c>
      <c r="G34" s="76"/>
      <c r="H34" s="76"/>
      <c r="I34" s="77">
        <v>0</v>
      </c>
      <c r="J34" s="78"/>
      <c r="K34" s="76"/>
      <c r="L34" s="77">
        <v>0</v>
      </c>
      <c r="M34" s="76">
        <v>0</v>
      </c>
      <c r="N34" s="76"/>
      <c r="O34" s="77">
        <v>0</v>
      </c>
      <c r="P34" s="79">
        <v>17629</v>
      </c>
      <c r="Q34" s="79">
        <v>17629</v>
      </c>
      <c r="R34" s="77">
        <v>0</v>
      </c>
      <c r="S34" s="80">
        <v>965.1</v>
      </c>
      <c r="T34" s="81">
        <v>965.1</v>
      </c>
      <c r="U34" s="77">
        <v>0</v>
      </c>
      <c r="V34" s="77">
        <v>18850.2</v>
      </c>
      <c r="W34" s="77">
        <v>16805.88</v>
      </c>
      <c r="X34" s="77">
        <v>2044.3199999999997</v>
      </c>
      <c r="Y34" s="106">
        <v>17737.8</v>
      </c>
      <c r="Z34" s="81">
        <v>16202.06</v>
      </c>
      <c r="AA34" s="77">
        <v>1535.7399999999998</v>
      </c>
      <c r="AB34" s="80">
        <v>925.4</v>
      </c>
      <c r="AC34" s="82">
        <v>597.82</v>
      </c>
      <c r="AD34" s="77">
        <v>327.5799999999999</v>
      </c>
      <c r="AE34" s="82"/>
      <c r="AF34" s="81"/>
      <c r="AG34" s="77">
        <v>0</v>
      </c>
      <c r="AH34" s="82">
        <v>187</v>
      </c>
      <c r="AI34" s="81">
        <v>6</v>
      </c>
      <c r="AJ34" s="77">
        <v>181</v>
      </c>
      <c r="AK34" s="77">
        <v>409.1999999999971</v>
      </c>
      <c r="AL34" s="77">
        <v>2453.519999999997</v>
      </c>
    </row>
    <row r="35" spans="1:38" ht="19.5" customHeight="1">
      <c r="A35" s="62">
        <v>15</v>
      </c>
      <c r="B35" s="3" t="s">
        <v>63</v>
      </c>
      <c r="C35" s="4">
        <v>0</v>
      </c>
      <c r="D35" s="4">
        <v>27351.800000000003</v>
      </c>
      <c r="E35" s="4">
        <v>27351.800000000003</v>
      </c>
      <c r="F35" s="5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5">
        <v>0</v>
      </c>
      <c r="M35" s="4">
        <v>0</v>
      </c>
      <c r="N35" s="4">
        <v>0</v>
      </c>
      <c r="O35" s="5">
        <v>0</v>
      </c>
      <c r="P35" s="4">
        <v>27351.800000000003</v>
      </c>
      <c r="Q35" s="4">
        <v>27351.800000000003</v>
      </c>
      <c r="R35" s="5">
        <v>0</v>
      </c>
      <c r="S35" s="4">
        <v>0</v>
      </c>
      <c r="T35" s="4">
        <v>0</v>
      </c>
      <c r="U35" s="4">
        <v>0</v>
      </c>
      <c r="V35" s="5">
        <v>27049.8</v>
      </c>
      <c r="W35" s="5">
        <v>26633.399999999998</v>
      </c>
      <c r="X35" s="5">
        <v>416.40000000000083</v>
      </c>
      <c r="Y35" s="4">
        <v>25250.5</v>
      </c>
      <c r="Z35" s="4">
        <v>25230.8</v>
      </c>
      <c r="AA35" s="5">
        <v>19.700000000000728</v>
      </c>
      <c r="AB35" s="4">
        <v>1672.5</v>
      </c>
      <c r="AC35" s="4">
        <v>1357.6</v>
      </c>
      <c r="AD35" s="4">
        <v>314.9000000000001</v>
      </c>
      <c r="AE35" s="4">
        <v>0</v>
      </c>
      <c r="AF35" s="4">
        <v>0</v>
      </c>
      <c r="AG35" s="4">
        <v>0</v>
      </c>
      <c r="AH35" s="4">
        <v>126.8</v>
      </c>
      <c r="AI35" s="4">
        <v>45</v>
      </c>
      <c r="AJ35" s="4">
        <v>81.8</v>
      </c>
      <c r="AK35" s="4">
        <v>302.00000000000364</v>
      </c>
      <c r="AL35" s="4">
        <v>718.4000000000036</v>
      </c>
    </row>
    <row r="36" spans="1:38" s="83" customFormat="1" ht="21" customHeight="1">
      <c r="A36" s="103">
        <v>16</v>
      </c>
      <c r="B36" s="75" t="s">
        <v>30</v>
      </c>
      <c r="C36" s="76">
        <v>1033.1</v>
      </c>
      <c r="D36" s="77">
        <v>15222.2</v>
      </c>
      <c r="E36" s="77">
        <v>15447.2</v>
      </c>
      <c r="F36" s="77">
        <v>-225</v>
      </c>
      <c r="G36" s="76"/>
      <c r="H36" s="76">
        <v>225</v>
      </c>
      <c r="I36" s="77">
        <v>-225</v>
      </c>
      <c r="J36" s="78"/>
      <c r="K36" s="76"/>
      <c r="L36" s="77">
        <v>0</v>
      </c>
      <c r="M36" s="76">
        <v>0</v>
      </c>
      <c r="N36" s="76"/>
      <c r="O36" s="77">
        <v>0</v>
      </c>
      <c r="P36" s="79">
        <v>15222.2</v>
      </c>
      <c r="Q36" s="76">
        <v>15222.2</v>
      </c>
      <c r="R36" s="77">
        <v>0</v>
      </c>
      <c r="S36" s="80"/>
      <c r="T36" s="81"/>
      <c r="U36" s="77">
        <v>0</v>
      </c>
      <c r="V36" s="77">
        <v>15990</v>
      </c>
      <c r="W36" s="77">
        <v>14473.019999999999</v>
      </c>
      <c r="X36" s="77">
        <v>1516.9800000000007</v>
      </c>
      <c r="Y36" s="106">
        <v>14120</v>
      </c>
      <c r="Z36" s="81">
        <v>13629.72</v>
      </c>
      <c r="AA36" s="77">
        <v>490.28000000000065</v>
      </c>
      <c r="AB36" s="82">
        <v>1520</v>
      </c>
      <c r="AC36" s="81">
        <v>692.3</v>
      </c>
      <c r="AD36" s="77">
        <v>827.7</v>
      </c>
      <c r="AE36" s="82"/>
      <c r="AF36" s="81"/>
      <c r="AG36" s="77">
        <v>0</v>
      </c>
      <c r="AH36" s="82">
        <v>350</v>
      </c>
      <c r="AI36" s="81">
        <v>151</v>
      </c>
      <c r="AJ36" s="77">
        <v>199</v>
      </c>
      <c r="AK36" s="77">
        <v>265.3000000000011</v>
      </c>
      <c r="AL36" s="77">
        <v>2007.2800000000007</v>
      </c>
    </row>
    <row r="37" spans="1:38" s="83" customFormat="1" ht="22.5" customHeight="1">
      <c r="A37" s="74">
        <v>17</v>
      </c>
      <c r="B37" s="75" t="s">
        <v>31</v>
      </c>
      <c r="C37" s="76">
        <v>1957.2</v>
      </c>
      <c r="D37" s="77">
        <v>15182.5</v>
      </c>
      <c r="E37" s="77">
        <v>15035.6</v>
      </c>
      <c r="F37" s="77">
        <v>146.89999999999964</v>
      </c>
      <c r="G37" s="76"/>
      <c r="H37" s="76"/>
      <c r="I37" s="77">
        <v>0</v>
      </c>
      <c r="J37" s="78"/>
      <c r="K37" s="76"/>
      <c r="L37" s="77">
        <v>0</v>
      </c>
      <c r="M37" s="76">
        <v>670.4</v>
      </c>
      <c r="N37" s="76">
        <v>523.5</v>
      </c>
      <c r="O37" s="77">
        <v>146.89999999999998</v>
      </c>
      <c r="P37" s="79">
        <v>14512.1</v>
      </c>
      <c r="Q37" s="76">
        <v>14512.1</v>
      </c>
      <c r="R37" s="77">
        <v>0</v>
      </c>
      <c r="S37" s="80"/>
      <c r="T37" s="81"/>
      <c r="U37" s="77">
        <v>0</v>
      </c>
      <c r="V37" s="77">
        <v>17139.6</v>
      </c>
      <c r="W37" s="77">
        <v>13689</v>
      </c>
      <c r="X37" s="77">
        <v>3450.5999999999995</v>
      </c>
      <c r="Y37" s="106">
        <v>15639.9</v>
      </c>
      <c r="Z37" s="81">
        <v>12661.6</v>
      </c>
      <c r="AA37" s="77">
        <v>2978.2999999999993</v>
      </c>
      <c r="AB37" s="82">
        <v>1406.7</v>
      </c>
      <c r="AC37" s="81">
        <v>943.3</v>
      </c>
      <c r="AD37" s="77">
        <v>463.4000000000001</v>
      </c>
      <c r="AE37" s="82"/>
      <c r="AF37" s="81"/>
      <c r="AG37" s="77">
        <v>0</v>
      </c>
      <c r="AH37" s="82">
        <v>93</v>
      </c>
      <c r="AI37" s="81">
        <v>84.1</v>
      </c>
      <c r="AJ37" s="77">
        <v>8.900000000000006</v>
      </c>
      <c r="AK37" s="77">
        <v>0.10000000000218279</v>
      </c>
      <c r="AL37" s="77">
        <v>3303.7999999999993</v>
      </c>
    </row>
    <row r="38" spans="1:38" s="83" customFormat="1" ht="22.5" customHeight="1">
      <c r="A38" s="103">
        <v>18</v>
      </c>
      <c r="B38" s="75" t="s">
        <v>66</v>
      </c>
      <c r="C38" s="76">
        <v>0</v>
      </c>
      <c r="D38" s="77">
        <v>9381.7</v>
      </c>
      <c r="E38" s="77">
        <v>9381.900000000001</v>
      </c>
      <c r="F38" s="77">
        <v>-0.2000000000007276</v>
      </c>
      <c r="G38" s="76"/>
      <c r="H38" s="76"/>
      <c r="I38" s="77">
        <v>0</v>
      </c>
      <c r="J38" s="78"/>
      <c r="K38" s="76"/>
      <c r="L38" s="77">
        <v>0</v>
      </c>
      <c r="M38" s="76">
        <v>0</v>
      </c>
      <c r="N38" s="76"/>
      <c r="O38" s="77">
        <v>0</v>
      </c>
      <c r="P38" s="79">
        <v>9381.7</v>
      </c>
      <c r="Q38" s="79">
        <v>9381.7</v>
      </c>
      <c r="R38" s="77">
        <v>0</v>
      </c>
      <c r="S38" s="80"/>
      <c r="T38" s="81">
        <v>0.2</v>
      </c>
      <c r="U38" s="77">
        <v>-0.2</v>
      </c>
      <c r="V38" s="77">
        <v>9381.7</v>
      </c>
      <c r="W38" s="77">
        <v>9379.6</v>
      </c>
      <c r="X38" s="77">
        <v>2.0999999999999943</v>
      </c>
      <c r="Y38" s="104">
        <v>9178.7</v>
      </c>
      <c r="Z38" s="81">
        <v>9178.7</v>
      </c>
      <c r="AA38" s="77">
        <v>0</v>
      </c>
      <c r="AB38" s="82">
        <v>201</v>
      </c>
      <c r="AC38" s="81">
        <v>198.9</v>
      </c>
      <c r="AD38" s="77">
        <v>2.0999999999999943</v>
      </c>
      <c r="AE38" s="82"/>
      <c r="AF38" s="81"/>
      <c r="AG38" s="77">
        <v>0</v>
      </c>
      <c r="AH38" s="82">
        <v>2</v>
      </c>
      <c r="AI38" s="81">
        <v>2</v>
      </c>
      <c r="AJ38" s="77">
        <v>0</v>
      </c>
      <c r="AK38" s="77">
        <v>0</v>
      </c>
      <c r="AL38" s="77">
        <v>2.3000000000010914</v>
      </c>
    </row>
    <row r="39" spans="1:38" s="83" customFormat="1" ht="22.5" customHeight="1">
      <c r="A39" s="74">
        <v>19</v>
      </c>
      <c r="B39" s="75" t="s">
        <v>67</v>
      </c>
      <c r="C39" s="76">
        <v>1061.7</v>
      </c>
      <c r="D39" s="77">
        <v>33862.1</v>
      </c>
      <c r="E39" s="77">
        <v>33865.1</v>
      </c>
      <c r="F39" s="77">
        <v>-3</v>
      </c>
      <c r="G39" s="76"/>
      <c r="H39" s="76"/>
      <c r="I39" s="77">
        <v>0</v>
      </c>
      <c r="J39" s="78"/>
      <c r="K39" s="76"/>
      <c r="L39" s="77">
        <v>0</v>
      </c>
      <c r="M39" s="76">
        <v>0</v>
      </c>
      <c r="N39" s="76"/>
      <c r="O39" s="77">
        <v>0</v>
      </c>
      <c r="P39" s="79">
        <v>33862.1</v>
      </c>
      <c r="Q39" s="76">
        <v>33862.1</v>
      </c>
      <c r="R39" s="77">
        <v>0</v>
      </c>
      <c r="S39" s="80"/>
      <c r="T39" s="81">
        <v>3</v>
      </c>
      <c r="U39" s="77">
        <v>-3</v>
      </c>
      <c r="V39" s="77">
        <v>34403.1</v>
      </c>
      <c r="W39" s="77">
        <v>33420.59</v>
      </c>
      <c r="X39" s="77">
        <v>982.510000000002</v>
      </c>
      <c r="Y39" s="82">
        <v>30374.9</v>
      </c>
      <c r="Z39" s="81">
        <v>29986.8</v>
      </c>
      <c r="AA39" s="77">
        <v>388.1000000000022</v>
      </c>
      <c r="AB39" s="82">
        <v>4028.2</v>
      </c>
      <c r="AC39" s="81">
        <v>3433.79</v>
      </c>
      <c r="AD39" s="77">
        <v>594.4099999999999</v>
      </c>
      <c r="AE39" s="82"/>
      <c r="AF39" s="81"/>
      <c r="AG39" s="77">
        <v>0</v>
      </c>
      <c r="AH39" s="82"/>
      <c r="AI39" s="81"/>
      <c r="AJ39" s="77">
        <v>0</v>
      </c>
      <c r="AK39" s="77">
        <v>520.6999999999971</v>
      </c>
      <c r="AL39" s="77">
        <v>1506.2099999999991</v>
      </c>
    </row>
    <row r="40" spans="1:38" s="83" customFormat="1" ht="19.5" customHeight="1">
      <c r="A40" s="74">
        <v>20</v>
      </c>
      <c r="B40" s="75" t="s">
        <v>68</v>
      </c>
      <c r="C40" s="76">
        <v>1155.2</v>
      </c>
      <c r="D40" s="77">
        <v>28745.6</v>
      </c>
      <c r="E40" s="77">
        <v>28867.57</v>
      </c>
      <c r="F40" s="77">
        <v>-121.97000000000116</v>
      </c>
      <c r="G40" s="76"/>
      <c r="H40" s="76"/>
      <c r="I40" s="77">
        <v>0</v>
      </c>
      <c r="J40" s="78"/>
      <c r="K40" s="76"/>
      <c r="L40" s="77">
        <v>0</v>
      </c>
      <c r="M40" s="76">
        <v>0</v>
      </c>
      <c r="N40" s="76">
        <v>121.97</v>
      </c>
      <c r="O40" s="77">
        <v>-121.97</v>
      </c>
      <c r="P40" s="79">
        <v>28745.6</v>
      </c>
      <c r="Q40" s="79">
        <v>28745.6</v>
      </c>
      <c r="R40" s="77">
        <v>0</v>
      </c>
      <c r="S40" s="80"/>
      <c r="T40" s="81"/>
      <c r="U40" s="77">
        <v>0</v>
      </c>
      <c r="V40" s="77">
        <v>29547.4</v>
      </c>
      <c r="W40" s="77">
        <v>28478.800000000003</v>
      </c>
      <c r="X40" s="77">
        <v>1068.5999999999985</v>
      </c>
      <c r="Y40" s="106">
        <v>27270</v>
      </c>
      <c r="Z40" s="81">
        <v>26915.9</v>
      </c>
      <c r="AA40" s="77">
        <v>354.09999999999854</v>
      </c>
      <c r="AB40" s="82">
        <v>2277.4</v>
      </c>
      <c r="AC40" s="81">
        <v>1562.9</v>
      </c>
      <c r="AD40" s="77">
        <v>714.5</v>
      </c>
      <c r="AE40" s="82"/>
      <c r="AF40" s="81"/>
      <c r="AG40" s="77">
        <v>0</v>
      </c>
      <c r="AH40" s="82"/>
      <c r="AI40" s="81"/>
      <c r="AJ40" s="77">
        <v>0</v>
      </c>
      <c r="AK40" s="77">
        <v>353.3999999999978</v>
      </c>
      <c r="AL40" s="77">
        <v>1543.9699999999975</v>
      </c>
    </row>
    <row r="41" spans="1:38" s="83" customFormat="1" ht="19.5" customHeight="1">
      <c r="A41" s="74">
        <v>21</v>
      </c>
      <c r="B41" s="75" t="s">
        <v>69</v>
      </c>
      <c r="C41" s="76">
        <v>2674.9</v>
      </c>
      <c r="D41" s="77">
        <v>5278.6</v>
      </c>
      <c r="E41" s="77">
        <v>3357.7</v>
      </c>
      <c r="F41" s="77">
        <v>1920.9000000000005</v>
      </c>
      <c r="G41" s="76"/>
      <c r="H41" s="76"/>
      <c r="I41" s="77">
        <v>0</v>
      </c>
      <c r="J41" s="78"/>
      <c r="K41" s="76"/>
      <c r="L41" s="77">
        <v>0</v>
      </c>
      <c r="M41" s="76">
        <v>0</v>
      </c>
      <c r="N41" s="76"/>
      <c r="O41" s="77">
        <v>0</v>
      </c>
      <c r="P41" s="79">
        <v>5278.6</v>
      </c>
      <c r="Q41" s="76">
        <v>3286.2</v>
      </c>
      <c r="R41" s="77">
        <v>1992.4000000000005</v>
      </c>
      <c r="S41" s="80"/>
      <c r="T41" s="81">
        <v>71.5</v>
      </c>
      <c r="U41" s="77">
        <v>-71.5</v>
      </c>
      <c r="V41" s="77">
        <v>6711</v>
      </c>
      <c r="W41" s="77">
        <v>5732.259999999999</v>
      </c>
      <c r="X41" s="77">
        <v>978.7400000000004</v>
      </c>
      <c r="Y41" s="106">
        <v>6246</v>
      </c>
      <c r="Z41" s="81">
        <v>5611.36</v>
      </c>
      <c r="AA41" s="77">
        <v>634.6400000000003</v>
      </c>
      <c r="AB41" s="82">
        <v>430</v>
      </c>
      <c r="AC41" s="81">
        <v>120.9</v>
      </c>
      <c r="AD41" s="77">
        <v>309.1</v>
      </c>
      <c r="AE41" s="82"/>
      <c r="AF41" s="81"/>
      <c r="AG41" s="77">
        <v>0</v>
      </c>
      <c r="AH41" s="82">
        <v>35</v>
      </c>
      <c r="AI41" s="81"/>
      <c r="AJ41" s="77">
        <v>35</v>
      </c>
      <c r="AK41" s="77">
        <v>1242.5</v>
      </c>
      <c r="AL41" s="77">
        <v>300.34000000000106</v>
      </c>
    </row>
    <row r="42" spans="1:38" ht="19.5" customHeight="1">
      <c r="A42" s="62">
        <v>22</v>
      </c>
      <c r="B42" s="3" t="s">
        <v>70</v>
      </c>
      <c r="C42" s="4">
        <v>216.2</v>
      </c>
      <c r="D42" s="4">
        <v>37199.09</v>
      </c>
      <c r="E42" s="4">
        <v>37019.89</v>
      </c>
      <c r="F42" s="5">
        <v>179.1999999999971</v>
      </c>
      <c r="G42" s="4">
        <v>0</v>
      </c>
      <c r="H42" s="4">
        <v>0</v>
      </c>
      <c r="I42" s="5">
        <v>0</v>
      </c>
      <c r="J42" s="4">
        <v>0</v>
      </c>
      <c r="K42" s="4">
        <v>0</v>
      </c>
      <c r="L42" s="5">
        <v>0</v>
      </c>
      <c r="M42" s="4">
        <v>752.7</v>
      </c>
      <c r="N42" s="4">
        <v>573.5</v>
      </c>
      <c r="O42" s="5">
        <v>179.20000000000005</v>
      </c>
      <c r="P42" s="4">
        <v>36274.5</v>
      </c>
      <c r="Q42" s="4">
        <v>36274.5</v>
      </c>
      <c r="R42" s="5">
        <v>0</v>
      </c>
      <c r="S42" s="4">
        <v>171.89</v>
      </c>
      <c r="T42" s="4">
        <v>171.89</v>
      </c>
      <c r="U42" s="4">
        <v>0</v>
      </c>
      <c r="V42" s="5">
        <v>37415.2</v>
      </c>
      <c r="W42" s="5">
        <v>36959.799999999996</v>
      </c>
      <c r="X42" s="5">
        <v>455.3999999999983</v>
      </c>
      <c r="Y42" s="4">
        <v>33768.2</v>
      </c>
      <c r="Z42" s="4">
        <v>33727.6</v>
      </c>
      <c r="AA42" s="4">
        <v>40.599999999998545</v>
      </c>
      <c r="AB42" s="4">
        <v>3407.5999999999995</v>
      </c>
      <c r="AC42" s="4">
        <v>2996.7</v>
      </c>
      <c r="AD42" s="4">
        <v>410.89999999999975</v>
      </c>
      <c r="AE42" s="4">
        <v>0</v>
      </c>
      <c r="AF42" s="4">
        <v>0</v>
      </c>
      <c r="AG42" s="4">
        <v>0</v>
      </c>
      <c r="AH42" s="4">
        <v>239.4</v>
      </c>
      <c r="AI42" s="4">
        <v>235.5</v>
      </c>
      <c r="AJ42" s="4">
        <v>3.9000000000000057</v>
      </c>
      <c r="AK42" s="4">
        <v>0.09000000000014552</v>
      </c>
      <c r="AL42" s="4">
        <v>276.28999999999996</v>
      </c>
    </row>
    <row r="43" spans="1:38" ht="18.75" customHeight="1">
      <c r="A43" s="60">
        <v>23</v>
      </c>
      <c r="B43" s="3" t="s">
        <v>74</v>
      </c>
      <c r="C43" s="4">
        <v>606.1</v>
      </c>
      <c r="D43" s="4">
        <v>20181.300000000003</v>
      </c>
      <c r="E43" s="4">
        <v>20181.1</v>
      </c>
      <c r="F43" s="5">
        <v>0.20000000000436557</v>
      </c>
      <c r="G43" s="4">
        <v>0</v>
      </c>
      <c r="H43" s="4">
        <v>0</v>
      </c>
      <c r="I43" s="5">
        <v>0</v>
      </c>
      <c r="J43" s="4">
        <v>0</v>
      </c>
      <c r="K43" s="4">
        <v>0</v>
      </c>
      <c r="L43" s="5">
        <v>0</v>
      </c>
      <c r="M43" s="4">
        <v>0</v>
      </c>
      <c r="N43" s="4">
        <v>0</v>
      </c>
      <c r="O43" s="5">
        <v>0</v>
      </c>
      <c r="P43" s="4">
        <v>20181.300000000003</v>
      </c>
      <c r="Q43" s="4">
        <v>20181.1</v>
      </c>
      <c r="R43" s="5">
        <v>0.20000000000436557</v>
      </c>
      <c r="S43" s="4">
        <v>0</v>
      </c>
      <c r="T43" s="4">
        <v>0</v>
      </c>
      <c r="U43" s="4">
        <v>0</v>
      </c>
      <c r="V43" s="5">
        <v>19881.600000000002</v>
      </c>
      <c r="W43" s="5">
        <v>19666.7</v>
      </c>
      <c r="X43" s="5">
        <v>214.90000000000006</v>
      </c>
      <c r="Y43" s="4">
        <v>18543</v>
      </c>
      <c r="Z43" s="4">
        <v>18496</v>
      </c>
      <c r="AA43" s="4">
        <v>47</v>
      </c>
      <c r="AB43" s="4">
        <v>1129.7</v>
      </c>
      <c r="AC43" s="4">
        <v>990.7</v>
      </c>
      <c r="AD43" s="4">
        <v>139.00000000000006</v>
      </c>
      <c r="AE43" s="4">
        <v>0</v>
      </c>
      <c r="AF43" s="4">
        <v>0</v>
      </c>
      <c r="AG43" s="4">
        <v>0</v>
      </c>
      <c r="AH43" s="4">
        <v>208.9</v>
      </c>
      <c r="AI43" s="4">
        <v>180</v>
      </c>
      <c r="AJ43" s="4">
        <v>28.900000000000006</v>
      </c>
      <c r="AK43" s="4">
        <v>905.7999999999993</v>
      </c>
      <c r="AL43" s="4">
        <v>1120.499999999999</v>
      </c>
    </row>
    <row r="44" spans="1:38" ht="18" customHeight="1">
      <c r="A44" s="62">
        <v>24</v>
      </c>
      <c r="B44" s="3" t="s">
        <v>77</v>
      </c>
      <c r="C44" s="84">
        <v>101.4</v>
      </c>
      <c r="D44" s="84">
        <v>29054.9</v>
      </c>
      <c r="E44" s="84">
        <v>29057.9</v>
      </c>
      <c r="F44" s="5">
        <v>-3</v>
      </c>
      <c r="G44" s="84">
        <v>0</v>
      </c>
      <c r="H44" s="84">
        <v>0</v>
      </c>
      <c r="I44" s="5">
        <v>0</v>
      </c>
      <c r="J44" s="84">
        <v>0</v>
      </c>
      <c r="K44" s="84">
        <v>0</v>
      </c>
      <c r="L44" s="5">
        <v>0</v>
      </c>
      <c r="M44" s="84">
        <v>0</v>
      </c>
      <c r="N44" s="84">
        <v>0</v>
      </c>
      <c r="O44" s="5">
        <v>0</v>
      </c>
      <c r="P44" s="84">
        <v>29054.9</v>
      </c>
      <c r="Q44" s="84">
        <v>29054.9</v>
      </c>
      <c r="R44" s="5">
        <v>0</v>
      </c>
      <c r="S44" s="84">
        <v>0</v>
      </c>
      <c r="T44" s="84">
        <v>3</v>
      </c>
      <c r="U44" s="84">
        <v>-3</v>
      </c>
      <c r="V44" s="5">
        <v>28986.1</v>
      </c>
      <c r="W44" s="5">
        <v>28826.079999999998</v>
      </c>
      <c r="X44" s="5">
        <v>160.01999999999998</v>
      </c>
      <c r="Y44" s="84">
        <v>25886.1</v>
      </c>
      <c r="Z44" s="84">
        <v>25983.76</v>
      </c>
      <c r="AA44" s="84">
        <v>-97.65999999999985</v>
      </c>
      <c r="AB44" s="84">
        <v>3100</v>
      </c>
      <c r="AC44" s="84">
        <v>2812.32</v>
      </c>
      <c r="AD44" s="84">
        <v>287.67999999999984</v>
      </c>
      <c r="AE44" s="84">
        <v>0</v>
      </c>
      <c r="AF44" s="84">
        <v>0</v>
      </c>
      <c r="AG44" s="84">
        <v>0</v>
      </c>
      <c r="AH44" s="84">
        <v>0</v>
      </c>
      <c r="AI44" s="84">
        <v>30</v>
      </c>
      <c r="AJ44" s="84">
        <v>-30</v>
      </c>
      <c r="AK44" s="84">
        <v>170.20000000000437</v>
      </c>
      <c r="AL44" s="84">
        <v>333.2200000000048</v>
      </c>
    </row>
    <row r="45" spans="1:39" s="83" customFormat="1" ht="16.5" customHeight="1">
      <c r="A45" s="103">
        <v>25</v>
      </c>
      <c r="B45" s="136" t="s">
        <v>80</v>
      </c>
      <c r="C45" s="129">
        <v>1508.9</v>
      </c>
      <c r="D45" s="77">
        <v>14105.2</v>
      </c>
      <c r="E45" s="77">
        <v>14105.2</v>
      </c>
      <c r="F45" s="77">
        <v>0</v>
      </c>
      <c r="G45" s="129"/>
      <c r="H45" s="129"/>
      <c r="I45" s="77">
        <v>0</v>
      </c>
      <c r="J45" s="78"/>
      <c r="K45" s="129"/>
      <c r="L45" s="77">
        <v>0</v>
      </c>
      <c r="M45" s="79">
        <v>0</v>
      </c>
      <c r="N45" s="79">
        <v>0</v>
      </c>
      <c r="O45" s="77">
        <v>0</v>
      </c>
      <c r="P45" s="79">
        <v>14105.2</v>
      </c>
      <c r="Q45" s="79">
        <v>14105.2</v>
      </c>
      <c r="R45" s="77">
        <v>0</v>
      </c>
      <c r="S45" s="80"/>
      <c r="T45" s="132"/>
      <c r="U45" s="77">
        <v>0</v>
      </c>
      <c r="V45" s="77">
        <v>14160.2</v>
      </c>
      <c r="W45" s="77">
        <v>12682.1</v>
      </c>
      <c r="X45" s="77">
        <v>1478.1000000000008</v>
      </c>
      <c r="Y45" s="106">
        <v>12480</v>
      </c>
      <c r="Z45" s="132">
        <v>12242.8</v>
      </c>
      <c r="AA45" s="118">
        <v>237.20000000000073</v>
      </c>
      <c r="AB45" s="82">
        <v>1190.2</v>
      </c>
      <c r="AC45" s="132">
        <v>432.1</v>
      </c>
      <c r="AD45" s="77">
        <v>758.1</v>
      </c>
      <c r="AE45" s="82"/>
      <c r="AF45" s="132"/>
      <c r="AG45" s="77">
        <v>0</v>
      </c>
      <c r="AH45" s="82">
        <v>490</v>
      </c>
      <c r="AI45" s="132">
        <v>7.2</v>
      </c>
      <c r="AJ45" s="77">
        <v>482.8</v>
      </c>
      <c r="AK45" s="77">
        <v>1453.8999999999996</v>
      </c>
      <c r="AL45" s="77">
        <v>2932</v>
      </c>
      <c r="AM45" s="192"/>
    </row>
    <row r="46" spans="1:39" s="83" customFormat="1" ht="18.75" customHeight="1">
      <c r="A46" s="105">
        <v>26</v>
      </c>
      <c r="B46" s="75" t="s">
        <v>81</v>
      </c>
      <c r="C46" s="129">
        <v>598.1</v>
      </c>
      <c r="D46" s="77">
        <v>13713.1</v>
      </c>
      <c r="E46" s="77">
        <v>13713.1</v>
      </c>
      <c r="F46" s="77">
        <v>0</v>
      </c>
      <c r="G46" s="77"/>
      <c r="H46" s="77"/>
      <c r="I46" s="77">
        <v>0</v>
      </c>
      <c r="J46" s="78"/>
      <c r="K46" s="77"/>
      <c r="L46" s="77">
        <v>0</v>
      </c>
      <c r="M46" s="79">
        <v>0</v>
      </c>
      <c r="N46" s="79">
        <v>0</v>
      </c>
      <c r="O46" s="77">
        <v>0</v>
      </c>
      <c r="P46" s="79">
        <v>13713.1</v>
      </c>
      <c r="Q46" s="79">
        <v>13713.1</v>
      </c>
      <c r="R46" s="77">
        <v>0</v>
      </c>
      <c r="S46" s="80"/>
      <c r="T46" s="81"/>
      <c r="U46" s="77">
        <v>0</v>
      </c>
      <c r="V46" s="77">
        <v>13651.2</v>
      </c>
      <c r="W46" s="77">
        <v>13419.029999999999</v>
      </c>
      <c r="X46" s="77">
        <v>232.17000000000152</v>
      </c>
      <c r="Y46" s="106">
        <v>13181.2</v>
      </c>
      <c r="Z46" s="132">
        <v>13181.13</v>
      </c>
      <c r="AA46" s="77">
        <v>0.07000000000152795</v>
      </c>
      <c r="AB46" s="82">
        <v>420</v>
      </c>
      <c r="AC46" s="132">
        <v>237.9</v>
      </c>
      <c r="AD46" s="77">
        <v>182.1</v>
      </c>
      <c r="AE46" s="82"/>
      <c r="AF46" s="132"/>
      <c r="AG46" s="77">
        <v>0</v>
      </c>
      <c r="AH46" s="82">
        <v>50</v>
      </c>
      <c r="AI46" s="80">
        <v>0</v>
      </c>
      <c r="AJ46" s="77">
        <v>50</v>
      </c>
      <c r="AK46" s="77">
        <v>660</v>
      </c>
      <c r="AL46" s="77">
        <v>892.1700000000019</v>
      </c>
      <c r="AM46" s="192"/>
    </row>
    <row r="47" spans="1:39" s="83" customFormat="1" ht="18" customHeight="1">
      <c r="A47" s="105">
        <v>27</v>
      </c>
      <c r="B47" s="75" t="s">
        <v>82</v>
      </c>
      <c r="C47" s="129">
        <v>154.1</v>
      </c>
      <c r="D47" s="77">
        <v>23176.4</v>
      </c>
      <c r="E47" s="77">
        <v>23146.5</v>
      </c>
      <c r="F47" s="77">
        <v>29.900000000001455</v>
      </c>
      <c r="G47" s="77"/>
      <c r="H47" s="77"/>
      <c r="I47" s="77">
        <v>0</v>
      </c>
      <c r="J47" s="78"/>
      <c r="K47" s="77"/>
      <c r="L47" s="77">
        <v>0</v>
      </c>
      <c r="M47" s="130">
        <v>78.9</v>
      </c>
      <c r="N47" s="130">
        <v>49</v>
      </c>
      <c r="O47" s="77">
        <v>29.900000000000006</v>
      </c>
      <c r="P47" s="79">
        <v>23097.5</v>
      </c>
      <c r="Q47" s="79">
        <v>23097.5</v>
      </c>
      <c r="R47" s="77">
        <v>0</v>
      </c>
      <c r="S47" s="80"/>
      <c r="T47" s="81"/>
      <c r="U47" s="77">
        <v>0</v>
      </c>
      <c r="V47" s="77">
        <v>23030.5</v>
      </c>
      <c r="W47" s="77">
        <v>22302.359999999997</v>
      </c>
      <c r="X47" s="77">
        <v>728.1400000000024</v>
      </c>
      <c r="Y47" s="131">
        <v>21048.2</v>
      </c>
      <c r="Z47" s="132">
        <v>20782.76</v>
      </c>
      <c r="AA47" s="77">
        <v>265.4400000000023</v>
      </c>
      <c r="AB47" s="81">
        <v>1967.3</v>
      </c>
      <c r="AC47" s="132">
        <v>1519.6</v>
      </c>
      <c r="AD47" s="77">
        <v>447.70000000000005</v>
      </c>
      <c r="AE47" s="82"/>
      <c r="AF47" s="132"/>
      <c r="AG47" s="77">
        <v>0</v>
      </c>
      <c r="AH47" s="82">
        <v>15</v>
      </c>
      <c r="AI47" s="80">
        <v>0</v>
      </c>
      <c r="AJ47" s="77">
        <v>15</v>
      </c>
      <c r="AK47" s="77">
        <v>300</v>
      </c>
      <c r="AL47" s="77">
        <v>998.2400000000016</v>
      </c>
      <c r="AM47" s="192"/>
    </row>
    <row r="48" spans="1:39" ht="21" customHeight="1">
      <c r="A48" s="85">
        <v>28</v>
      </c>
      <c r="B48" s="86" t="s">
        <v>83</v>
      </c>
      <c r="C48" s="67">
        <v>1262.3</v>
      </c>
      <c r="D48" s="67">
        <v>22931.1</v>
      </c>
      <c r="E48" s="67">
        <v>22801.6</v>
      </c>
      <c r="F48" s="5">
        <v>129.5</v>
      </c>
      <c r="G48" s="67">
        <v>0</v>
      </c>
      <c r="H48" s="67">
        <v>0</v>
      </c>
      <c r="I48" s="5">
        <v>0</v>
      </c>
      <c r="J48" s="67">
        <v>0</v>
      </c>
      <c r="K48" s="67">
        <v>0</v>
      </c>
      <c r="L48" s="5">
        <v>0</v>
      </c>
      <c r="M48" s="67">
        <v>511.3</v>
      </c>
      <c r="N48" s="67">
        <v>381.8</v>
      </c>
      <c r="O48" s="5">
        <v>129.5</v>
      </c>
      <c r="P48" s="67">
        <v>22419.8</v>
      </c>
      <c r="Q48" s="67">
        <v>22419.8</v>
      </c>
      <c r="R48" s="5">
        <v>0</v>
      </c>
      <c r="S48" s="67">
        <v>0</v>
      </c>
      <c r="T48" s="67">
        <v>0</v>
      </c>
      <c r="U48" s="67">
        <v>0</v>
      </c>
      <c r="V48" s="5">
        <v>23439</v>
      </c>
      <c r="W48" s="5">
        <v>21560.36</v>
      </c>
      <c r="X48" s="5">
        <v>1878.6399999999994</v>
      </c>
      <c r="Y48" s="67">
        <v>19984</v>
      </c>
      <c r="Z48" s="68">
        <v>19467.46</v>
      </c>
      <c r="AA48" s="67">
        <v>516.5399999999994</v>
      </c>
      <c r="AB48" s="67">
        <v>3424.6000000000004</v>
      </c>
      <c r="AC48" s="67">
        <v>2086.9</v>
      </c>
      <c r="AD48" s="67">
        <v>1337.6999999999998</v>
      </c>
      <c r="AE48" s="67">
        <v>0</v>
      </c>
      <c r="AF48" s="67">
        <v>0</v>
      </c>
      <c r="AG48" s="67">
        <v>0</v>
      </c>
      <c r="AH48" s="67">
        <v>30.4</v>
      </c>
      <c r="AI48" s="67">
        <v>6</v>
      </c>
      <c r="AJ48" s="67">
        <v>24.4</v>
      </c>
      <c r="AK48" s="67">
        <v>754.4000000000015</v>
      </c>
      <c r="AL48" s="67">
        <v>2503.540000000001</v>
      </c>
      <c r="AM48" s="192"/>
    </row>
    <row r="49" spans="1:38" ht="21" customHeight="1">
      <c r="A49" s="62">
        <v>29</v>
      </c>
      <c r="B49" s="3" t="s">
        <v>86</v>
      </c>
      <c r="C49" s="4">
        <v>7824.6</v>
      </c>
      <c r="D49" s="4">
        <v>71904.3</v>
      </c>
      <c r="E49" s="4">
        <v>71269.40000000001</v>
      </c>
      <c r="F49" s="5">
        <v>634.8999999999942</v>
      </c>
      <c r="G49" s="4">
        <v>0</v>
      </c>
      <c r="H49" s="4">
        <v>0</v>
      </c>
      <c r="I49" s="5">
        <v>0</v>
      </c>
      <c r="J49" s="4">
        <v>0</v>
      </c>
      <c r="K49" s="4">
        <v>0</v>
      </c>
      <c r="L49" s="5">
        <v>0</v>
      </c>
      <c r="M49" s="4">
        <v>2450.6</v>
      </c>
      <c r="N49" s="4">
        <v>1875.8</v>
      </c>
      <c r="O49" s="5">
        <v>574.8</v>
      </c>
      <c r="P49" s="4">
        <v>69273.7</v>
      </c>
      <c r="Q49" s="4">
        <v>69273.6</v>
      </c>
      <c r="R49" s="5">
        <v>0.09999999999126885</v>
      </c>
      <c r="S49" s="4">
        <v>180</v>
      </c>
      <c r="T49" s="4">
        <v>120</v>
      </c>
      <c r="U49" s="5">
        <v>60</v>
      </c>
      <c r="V49" s="5">
        <v>79069</v>
      </c>
      <c r="W49" s="5">
        <v>75205.09999999999</v>
      </c>
      <c r="X49" s="5">
        <v>3863.9000000000015</v>
      </c>
      <c r="Y49" s="4">
        <v>64389.3</v>
      </c>
      <c r="Z49" s="4">
        <v>64389.299999999996</v>
      </c>
      <c r="AA49" s="4">
        <v>1.8189894035458565E-12</v>
      </c>
      <c r="AB49" s="4">
        <v>13616.3</v>
      </c>
      <c r="AC49" s="4">
        <v>10083.9</v>
      </c>
      <c r="AD49" s="4">
        <v>3532.3999999999996</v>
      </c>
      <c r="AE49" s="4">
        <v>0</v>
      </c>
      <c r="AF49" s="4">
        <v>0</v>
      </c>
      <c r="AG49" s="4">
        <v>0</v>
      </c>
      <c r="AH49" s="4">
        <v>1063.4</v>
      </c>
      <c r="AI49" s="4">
        <v>731.9</v>
      </c>
      <c r="AJ49" s="4">
        <v>331.5</v>
      </c>
      <c r="AK49" s="4">
        <v>659.9000000000087</v>
      </c>
      <c r="AL49" s="4">
        <v>3888.900000000007</v>
      </c>
    </row>
    <row r="50" spans="1:38" ht="26.25" customHeight="1">
      <c r="A50" s="60">
        <v>30</v>
      </c>
      <c r="B50" s="3" t="s">
        <v>89</v>
      </c>
      <c r="C50" s="4">
        <v>772.1999999999999</v>
      </c>
      <c r="D50" s="4">
        <v>24488.6</v>
      </c>
      <c r="E50" s="4">
        <v>24278.499999999996</v>
      </c>
      <c r="F50" s="4">
        <v>210.10000000000218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997.7</v>
      </c>
      <c r="N50" s="4">
        <v>787.6</v>
      </c>
      <c r="O50" s="4">
        <v>210.10000000000002</v>
      </c>
      <c r="P50" s="4">
        <v>23490.899999999998</v>
      </c>
      <c r="Q50" s="4">
        <v>23490.899999999998</v>
      </c>
      <c r="R50" s="4">
        <v>0</v>
      </c>
      <c r="S50" s="4">
        <v>0</v>
      </c>
      <c r="T50" s="4">
        <v>0</v>
      </c>
      <c r="U50" s="4">
        <v>0</v>
      </c>
      <c r="V50" s="4">
        <v>24529.8</v>
      </c>
      <c r="W50" s="4">
        <v>23290.5</v>
      </c>
      <c r="X50" s="4">
        <v>1239.3</v>
      </c>
      <c r="Y50" s="4">
        <v>22283</v>
      </c>
      <c r="Z50" s="4">
        <v>21376.4</v>
      </c>
      <c r="AA50" s="4">
        <v>906.6</v>
      </c>
      <c r="AB50" s="4">
        <v>2246.8</v>
      </c>
      <c r="AC50" s="4">
        <v>1914.1</v>
      </c>
      <c r="AD50" s="4">
        <v>332.7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731</v>
      </c>
      <c r="AL50" s="4">
        <v>1760.1999999999978</v>
      </c>
    </row>
    <row r="51" spans="1:39" s="83" customFormat="1" ht="27" customHeight="1">
      <c r="A51" s="74">
        <v>31</v>
      </c>
      <c r="B51" s="75" t="s">
        <v>92</v>
      </c>
      <c r="C51" s="76">
        <v>945.1</v>
      </c>
      <c r="D51" s="76">
        <v>19742.8</v>
      </c>
      <c r="E51" s="76">
        <v>19579.7</v>
      </c>
      <c r="F51" s="77">
        <v>163.09999999999854</v>
      </c>
      <c r="G51" s="76">
        <v>0</v>
      </c>
      <c r="H51" s="76">
        <v>0</v>
      </c>
      <c r="I51" s="77">
        <v>0</v>
      </c>
      <c r="J51" s="76">
        <v>0</v>
      </c>
      <c r="K51" s="76">
        <v>0</v>
      </c>
      <c r="L51" s="77">
        <v>0</v>
      </c>
      <c r="M51" s="76">
        <v>831.8</v>
      </c>
      <c r="N51" s="76">
        <v>668.7</v>
      </c>
      <c r="O51" s="77">
        <v>163.0999999999999</v>
      </c>
      <c r="P51" s="76">
        <v>18911</v>
      </c>
      <c r="Q51" s="76">
        <v>18911</v>
      </c>
      <c r="R51" s="77">
        <v>0</v>
      </c>
      <c r="S51" s="76">
        <v>0</v>
      </c>
      <c r="T51" s="76">
        <v>0</v>
      </c>
      <c r="U51" s="76">
        <v>0</v>
      </c>
      <c r="V51" s="77">
        <v>20272.2</v>
      </c>
      <c r="W51" s="77">
        <v>18533.3</v>
      </c>
      <c r="X51" s="77">
        <v>1738.8999999999987</v>
      </c>
      <c r="Y51" s="76">
        <v>17362.3</v>
      </c>
      <c r="Z51" s="76">
        <v>16920.5</v>
      </c>
      <c r="AA51" s="76">
        <v>441.79999999999853</v>
      </c>
      <c r="AB51" s="76">
        <v>2884.4</v>
      </c>
      <c r="AC51" s="76">
        <v>1609.8000000000002</v>
      </c>
      <c r="AD51" s="76">
        <v>1274.6000000000001</v>
      </c>
      <c r="AE51" s="76">
        <v>0</v>
      </c>
      <c r="AF51" s="76">
        <v>0</v>
      </c>
      <c r="AG51" s="76">
        <v>0</v>
      </c>
      <c r="AH51" s="76">
        <v>25.5</v>
      </c>
      <c r="AI51" s="76">
        <v>3</v>
      </c>
      <c r="AJ51" s="76">
        <v>22.5</v>
      </c>
      <c r="AK51" s="76">
        <v>415.6999999999971</v>
      </c>
      <c r="AL51" s="76">
        <v>1991.499999999995</v>
      </c>
      <c r="AM51" s="76" t="e">
        <f>#REF!+#REF!</f>
        <v>#REF!</v>
      </c>
    </row>
    <row r="52" spans="1:38" s="83" customFormat="1" ht="18.75" customHeight="1">
      <c r="A52" s="103">
        <v>32</v>
      </c>
      <c r="B52" s="75" t="s">
        <v>95</v>
      </c>
      <c r="C52" s="76">
        <v>841.1</v>
      </c>
      <c r="D52" s="77">
        <v>15118.8</v>
      </c>
      <c r="E52" s="77">
        <v>15118.8</v>
      </c>
      <c r="F52" s="77">
        <v>0</v>
      </c>
      <c r="G52" s="77">
        <v>0</v>
      </c>
      <c r="H52" s="77">
        <v>0</v>
      </c>
      <c r="I52" s="77">
        <v>0</v>
      </c>
      <c r="J52" s="78"/>
      <c r="K52" s="77"/>
      <c r="L52" s="77">
        <v>0</v>
      </c>
      <c r="M52" s="107">
        <v>0</v>
      </c>
      <c r="N52" s="108"/>
      <c r="O52" s="77">
        <v>0</v>
      </c>
      <c r="P52" s="79">
        <v>15118.8</v>
      </c>
      <c r="Q52" s="78">
        <v>15118.8</v>
      </c>
      <c r="R52" s="77">
        <v>0</v>
      </c>
      <c r="S52" s="80"/>
      <c r="T52" s="109"/>
      <c r="U52" s="77">
        <v>0</v>
      </c>
      <c r="V52" s="77">
        <v>15286</v>
      </c>
      <c r="W52" s="77">
        <v>15164.800000000001</v>
      </c>
      <c r="X52" s="77">
        <v>121.19999999999959</v>
      </c>
      <c r="Y52" s="106">
        <v>14504</v>
      </c>
      <c r="Z52" s="110">
        <v>14457.1</v>
      </c>
      <c r="AA52" s="77">
        <v>46.899999999999636</v>
      </c>
      <c r="AB52" s="82">
        <v>722</v>
      </c>
      <c r="AC52" s="82">
        <v>665.2</v>
      </c>
      <c r="AD52" s="77">
        <v>56.799999999999955</v>
      </c>
      <c r="AE52" s="82"/>
      <c r="AF52" s="80"/>
      <c r="AG52" s="77">
        <v>0</v>
      </c>
      <c r="AH52" s="82">
        <v>60</v>
      </c>
      <c r="AI52" s="80">
        <v>42.5</v>
      </c>
      <c r="AJ52" s="77">
        <v>17.5</v>
      </c>
      <c r="AK52" s="77">
        <v>673.8999999999996</v>
      </c>
      <c r="AL52" s="77">
        <v>795.0999999999985</v>
      </c>
    </row>
    <row r="53" spans="1:38" s="83" customFormat="1" ht="18.75" customHeight="1">
      <c r="A53" s="74">
        <v>33</v>
      </c>
      <c r="B53" s="75" t="s">
        <v>96</v>
      </c>
      <c r="C53" s="76">
        <v>917.1</v>
      </c>
      <c r="D53" s="77">
        <v>17982.8</v>
      </c>
      <c r="E53" s="77">
        <v>17982.7</v>
      </c>
      <c r="F53" s="77">
        <v>0.09999999999854481</v>
      </c>
      <c r="G53" s="77">
        <v>0</v>
      </c>
      <c r="H53" s="77">
        <v>0</v>
      </c>
      <c r="I53" s="77">
        <v>0</v>
      </c>
      <c r="J53" s="78"/>
      <c r="K53" s="77"/>
      <c r="L53" s="77">
        <v>0</v>
      </c>
      <c r="M53" s="107">
        <v>0</v>
      </c>
      <c r="N53" s="108"/>
      <c r="O53" s="77">
        <v>0</v>
      </c>
      <c r="P53" s="79">
        <v>17982.8</v>
      </c>
      <c r="Q53" s="108">
        <v>17982.7</v>
      </c>
      <c r="R53" s="77">
        <v>0.09999999999854481</v>
      </c>
      <c r="S53" s="80"/>
      <c r="T53" s="109"/>
      <c r="U53" s="77">
        <v>0</v>
      </c>
      <c r="V53" s="77">
        <v>18171.3</v>
      </c>
      <c r="W53" s="77">
        <v>16289.7</v>
      </c>
      <c r="X53" s="77">
        <v>1881.6000000000006</v>
      </c>
      <c r="Y53" s="106">
        <v>16398.2</v>
      </c>
      <c r="Z53" s="110">
        <v>15479.5</v>
      </c>
      <c r="AA53" s="77">
        <v>918.7000000000007</v>
      </c>
      <c r="AB53" s="82">
        <v>1310.8</v>
      </c>
      <c r="AC53" s="82">
        <v>761.2</v>
      </c>
      <c r="AD53" s="77">
        <v>549.5999999999999</v>
      </c>
      <c r="AE53" s="82"/>
      <c r="AF53" s="111"/>
      <c r="AG53" s="77">
        <v>0</v>
      </c>
      <c r="AH53" s="82">
        <v>462.3</v>
      </c>
      <c r="AI53" s="80">
        <v>49</v>
      </c>
      <c r="AJ53" s="77">
        <v>413.3</v>
      </c>
      <c r="AK53" s="77">
        <v>728.5999999999985</v>
      </c>
      <c r="AL53" s="77">
        <v>2610.0999999999985</v>
      </c>
    </row>
    <row r="54" spans="1:38" s="83" customFormat="1" ht="19.5" customHeight="1">
      <c r="A54" s="103">
        <v>34</v>
      </c>
      <c r="B54" s="75" t="s">
        <v>97</v>
      </c>
      <c r="C54" s="76">
        <v>25.2</v>
      </c>
      <c r="D54" s="77">
        <v>18033.9</v>
      </c>
      <c r="E54" s="77">
        <v>18033.92</v>
      </c>
      <c r="F54" s="77">
        <v>-0.01999999999679858</v>
      </c>
      <c r="G54" s="77">
        <v>0</v>
      </c>
      <c r="H54" s="77">
        <v>0</v>
      </c>
      <c r="I54" s="77">
        <v>0</v>
      </c>
      <c r="J54" s="78"/>
      <c r="K54" s="77"/>
      <c r="L54" s="77">
        <v>0</v>
      </c>
      <c r="M54" s="107">
        <v>0</v>
      </c>
      <c r="N54" s="76"/>
      <c r="O54" s="77">
        <v>0</v>
      </c>
      <c r="P54" s="79">
        <v>16870.5</v>
      </c>
      <c r="Q54" s="76">
        <v>16870.5</v>
      </c>
      <c r="R54" s="77">
        <v>0</v>
      </c>
      <c r="S54" s="80">
        <v>1163.4</v>
      </c>
      <c r="T54" s="81">
        <v>1163.42</v>
      </c>
      <c r="U54" s="77">
        <v>-0.01999999999998181</v>
      </c>
      <c r="V54" s="77">
        <v>17980.300000000003</v>
      </c>
      <c r="W54" s="77">
        <v>17045.9</v>
      </c>
      <c r="X54" s="77">
        <v>934.4000000000001</v>
      </c>
      <c r="Y54" s="82">
        <v>16915.9</v>
      </c>
      <c r="Z54" s="134">
        <v>16571.9</v>
      </c>
      <c r="AA54" s="77">
        <v>344</v>
      </c>
      <c r="AB54" s="82">
        <v>1064.4</v>
      </c>
      <c r="AC54" s="81">
        <v>474</v>
      </c>
      <c r="AD54" s="77">
        <v>590.4000000000001</v>
      </c>
      <c r="AE54" s="82"/>
      <c r="AF54" s="81"/>
      <c r="AG54" s="77">
        <v>0</v>
      </c>
      <c r="AH54" s="82"/>
      <c r="AI54" s="80"/>
      <c r="AJ54" s="77">
        <v>0</v>
      </c>
      <c r="AK54" s="77">
        <v>78.79999999999927</v>
      </c>
      <c r="AL54" s="77">
        <v>1013.2199999999975</v>
      </c>
    </row>
    <row r="55" spans="1:38" ht="19.5" customHeight="1">
      <c r="A55" s="2">
        <v>35</v>
      </c>
      <c r="B55" s="3" t="s">
        <v>98</v>
      </c>
      <c r="C55" s="4">
        <v>261.5</v>
      </c>
      <c r="D55" s="4">
        <v>33062.6</v>
      </c>
      <c r="E55" s="4">
        <v>32975.259999999995</v>
      </c>
      <c r="F55" s="5">
        <v>87.34000000000378</v>
      </c>
      <c r="G55" s="4">
        <v>0</v>
      </c>
      <c r="H55" s="4">
        <v>0</v>
      </c>
      <c r="I55" s="5">
        <v>0</v>
      </c>
      <c r="J55" s="4">
        <v>0</v>
      </c>
      <c r="K55" s="4">
        <v>0</v>
      </c>
      <c r="L55" s="5">
        <v>0</v>
      </c>
      <c r="M55" s="4">
        <v>236.8</v>
      </c>
      <c r="N55" s="4">
        <v>147.1</v>
      </c>
      <c r="O55" s="5">
        <v>89.70000000000002</v>
      </c>
      <c r="P55" s="4">
        <v>32825.8</v>
      </c>
      <c r="Q55" s="4">
        <v>32825.7</v>
      </c>
      <c r="R55" s="5">
        <v>0.10000000000582077</v>
      </c>
      <c r="S55" s="4">
        <v>0</v>
      </c>
      <c r="T55" s="4">
        <v>2.46</v>
      </c>
      <c r="U55" s="4">
        <v>-2.46</v>
      </c>
      <c r="V55" s="5">
        <v>33191.6</v>
      </c>
      <c r="W55" s="5">
        <v>32606.699999999997</v>
      </c>
      <c r="X55" s="5">
        <v>584.9000000000015</v>
      </c>
      <c r="Y55" s="4">
        <v>28615</v>
      </c>
      <c r="Z55" s="4">
        <v>28612.1</v>
      </c>
      <c r="AA55" s="4">
        <v>2.900000000001455</v>
      </c>
      <c r="AB55" s="4">
        <v>4573.6</v>
      </c>
      <c r="AC55" s="4">
        <v>3994.6000000000004</v>
      </c>
      <c r="AD55" s="4">
        <v>579</v>
      </c>
      <c r="AE55" s="4">
        <v>0</v>
      </c>
      <c r="AF55" s="4">
        <v>0</v>
      </c>
      <c r="AG55" s="4">
        <v>0</v>
      </c>
      <c r="AH55" s="4">
        <v>3</v>
      </c>
      <c r="AI55" s="4">
        <v>0</v>
      </c>
      <c r="AJ55" s="4">
        <v>3</v>
      </c>
      <c r="AK55" s="4">
        <v>132.49999999999636</v>
      </c>
      <c r="AL55" s="5">
        <v>630.0599999999977</v>
      </c>
    </row>
    <row r="56" spans="1:38" s="83" customFormat="1" ht="19.5" customHeight="1">
      <c r="A56" s="105">
        <v>36</v>
      </c>
      <c r="B56" s="75" t="s">
        <v>99</v>
      </c>
      <c r="C56" s="76">
        <v>1755.3</v>
      </c>
      <c r="D56" s="77">
        <v>12185.300000000001</v>
      </c>
      <c r="E56" s="77">
        <v>12010.6</v>
      </c>
      <c r="F56" s="77">
        <v>174.70000000000073</v>
      </c>
      <c r="G56" s="77">
        <v>0</v>
      </c>
      <c r="H56" s="77">
        <v>0</v>
      </c>
      <c r="I56" s="77">
        <v>0</v>
      </c>
      <c r="J56" s="78"/>
      <c r="K56" s="77"/>
      <c r="L56" s="77">
        <v>0</v>
      </c>
      <c r="M56" s="79">
        <v>890.7</v>
      </c>
      <c r="N56" s="79">
        <v>716</v>
      </c>
      <c r="O56" s="77">
        <v>174.70000000000005</v>
      </c>
      <c r="P56" s="79">
        <v>11294.6</v>
      </c>
      <c r="Q56" s="79">
        <v>11294.6</v>
      </c>
      <c r="R56" s="77">
        <v>0</v>
      </c>
      <c r="S56" s="80"/>
      <c r="T56" s="115"/>
      <c r="U56" s="77">
        <v>0</v>
      </c>
      <c r="V56" s="77">
        <v>13280.6</v>
      </c>
      <c r="W56" s="77">
        <v>12856.300000000001</v>
      </c>
      <c r="X56" s="77">
        <v>424.29999999999905</v>
      </c>
      <c r="Y56" s="82">
        <v>11658.9</v>
      </c>
      <c r="Z56" s="163">
        <v>11616.7</v>
      </c>
      <c r="AA56" s="77">
        <v>42.19999999999891</v>
      </c>
      <c r="AB56" s="82">
        <v>1621.7</v>
      </c>
      <c r="AC56" s="135">
        <v>1234.6</v>
      </c>
      <c r="AD56" s="77">
        <v>387.10000000000014</v>
      </c>
      <c r="AE56" s="82">
        <v>0</v>
      </c>
      <c r="AF56" s="135">
        <v>0</v>
      </c>
      <c r="AG56" s="77">
        <v>0</v>
      </c>
      <c r="AH56" s="82"/>
      <c r="AI56" s="80">
        <v>5</v>
      </c>
      <c r="AJ56" s="77">
        <v>-5</v>
      </c>
      <c r="AK56" s="77">
        <v>660</v>
      </c>
      <c r="AL56" s="77">
        <v>909.5999999999985</v>
      </c>
    </row>
    <row r="57" spans="1:38" ht="21.75" customHeight="1">
      <c r="A57" s="62">
        <v>37</v>
      </c>
      <c r="B57" s="3" t="s">
        <v>100</v>
      </c>
      <c r="C57" s="4">
        <v>2150.1</v>
      </c>
      <c r="D57" s="4">
        <v>23738.899999999998</v>
      </c>
      <c r="E57" s="4">
        <v>23603.7</v>
      </c>
      <c r="F57" s="5">
        <v>135.1999999999971</v>
      </c>
      <c r="G57" s="4">
        <v>0</v>
      </c>
      <c r="H57" s="4">
        <v>0</v>
      </c>
      <c r="I57" s="5">
        <v>0</v>
      </c>
      <c r="J57" s="4">
        <v>0</v>
      </c>
      <c r="K57" s="4">
        <v>0</v>
      </c>
      <c r="L57" s="5">
        <v>0</v>
      </c>
      <c r="M57" s="4">
        <v>689.6</v>
      </c>
      <c r="N57" s="4">
        <v>554.4</v>
      </c>
      <c r="O57" s="5">
        <v>135.20000000000005</v>
      </c>
      <c r="P57" s="4">
        <v>23049.3</v>
      </c>
      <c r="Q57" s="4">
        <v>23049.3</v>
      </c>
      <c r="R57" s="5">
        <v>0</v>
      </c>
      <c r="S57" s="4">
        <v>0</v>
      </c>
      <c r="T57" s="4">
        <v>0</v>
      </c>
      <c r="U57" s="4">
        <v>0</v>
      </c>
      <c r="V57" s="5">
        <v>25127.7</v>
      </c>
      <c r="W57" s="5">
        <v>23100.6</v>
      </c>
      <c r="X57" s="5">
        <v>2027.1000000000029</v>
      </c>
      <c r="Y57" s="4">
        <v>21887.9</v>
      </c>
      <c r="Z57" s="4">
        <v>21092.8</v>
      </c>
      <c r="AA57" s="4">
        <v>795.1000000000029</v>
      </c>
      <c r="AB57" s="4">
        <v>2997.8</v>
      </c>
      <c r="AC57" s="4">
        <v>1962.8</v>
      </c>
      <c r="AD57" s="4">
        <v>1035</v>
      </c>
      <c r="AE57" s="4">
        <v>0</v>
      </c>
      <c r="AF57" s="4">
        <v>0</v>
      </c>
      <c r="AG57" s="4">
        <v>0</v>
      </c>
      <c r="AH57" s="4">
        <v>242</v>
      </c>
      <c r="AI57" s="4">
        <v>45</v>
      </c>
      <c r="AJ57" s="4">
        <v>197</v>
      </c>
      <c r="AK57" s="4">
        <v>761.2999999999956</v>
      </c>
      <c r="AL57" s="4">
        <v>2653.2000000000016</v>
      </c>
    </row>
    <row r="58" spans="1:38" s="83" customFormat="1" ht="24" customHeight="1">
      <c r="A58" s="105">
        <v>38</v>
      </c>
      <c r="B58" s="75" t="s">
        <v>32</v>
      </c>
      <c r="C58" s="76">
        <v>819.1</v>
      </c>
      <c r="D58" s="77">
        <v>14899.8</v>
      </c>
      <c r="E58" s="77">
        <v>14899.8</v>
      </c>
      <c r="F58" s="77">
        <v>0</v>
      </c>
      <c r="G58" s="76">
        <v>0</v>
      </c>
      <c r="H58" s="76">
        <v>0</v>
      </c>
      <c r="I58" s="77">
        <v>0</v>
      </c>
      <c r="J58" s="78"/>
      <c r="K58" s="77"/>
      <c r="L58" s="77">
        <v>0</v>
      </c>
      <c r="M58" s="76">
        <v>221.5</v>
      </c>
      <c r="N58" s="76">
        <v>221.5</v>
      </c>
      <c r="O58" s="77">
        <v>0</v>
      </c>
      <c r="P58" s="79">
        <v>14678.3</v>
      </c>
      <c r="Q58" s="79">
        <v>14678.3</v>
      </c>
      <c r="R58" s="77">
        <v>0</v>
      </c>
      <c r="S58" s="80"/>
      <c r="T58" s="81"/>
      <c r="U58" s="77">
        <v>0</v>
      </c>
      <c r="V58" s="77">
        <v>15419</v>
      </c>
      <c r="W58" s="77">
        <v>14719.45</v>
      </c>
      <c r="X58" s="77">
        <v>699.5500000000006</v>
      </c>
      <c r="Y58" s="133">
        <v>14429.2</v>
      </c>
      <c r="Z58" s="134">
        <v>13883.5</v>
      </c>
      <c r="AA58" s="77">
        <v>545.7000000000007</v>
      </c>
      <c r="AB58" s="82">
        <v>973.3</v>
      </c>
      <c r="AC58" s="81">
        <v>832.2</v>
      </c>
      <c r="AD58" s="77">
        <v>141.0999999999999</v>
      </c>
      <c r="AE58" s="82">
        <v>6.5</v>
      </c>
      <c r="AF58" s="135"/>
      <c r="AG58" s="77">
        <v>6.5</v>
      </c>
      <c r="AH58" s="82">
        <v>10</v>
      </c>
      <c r="AI58" s="80">
        <v>3.75</v>
      </c>
      <c r="AJ58" s="77">
        <v>6.25</v>
      </c>
      <c r="AK58" s="77">
        <v>299.89999999999964</v>
      </c>
      <c r="AL58" s="77">
        <v>999.4499999999989</v>
      </c>
    </row>
    <row r="59" spans="1:38" ht="21" customHeight="1">
      <c r="A59" s="62">
        <v>39</v>
      </c>
      <c r="B59" s="3" t="s">
        <v>103</v>
      </c>
      <c r="C59" s="4">
        <v>266.5</v>
      </c>
      <c r="D59" s="4">
        <v>22400.600000000002</v>
      </c>
      <c r="E59" s="4">
        <v>22982.18</v>
      </c>
      <c r="F59" s="5">
        <v>-581.5799999999981</v>
      </c>
      <c r="G59" s="4">
        <v>0</v>
      </c>
      <c r="H59" s="4">
        <v>93.2</v>
      </c>
      <c r="I59" s="5">
        <v>-93.2</v>
      </c>
      <c r="J59" s="4">
        <v>0</v>
      </c>
      <c r="K59" s="4">
        <v>0</v>
      </c>
      <c r="L59" s="5">
        <v>0</v>
      </c>
      <c r="M59" s="4">
        <v>82.9</v>
      </c>
      <c r="N59" s="4">
        <v>51.5</v>
      </c>
      <c r="O59" s="5">
        <v>31.400000000000006</v>
      </c>
      <c r="P59" s="4">
        <v>22317.7</v>
      </c>
      <c r="Q59" s="4">
        <v>22246.3</v>
      </c>
      <c r="R59" s="5">
        <v>71.40000000000146</v>
      </c>
      <c r="S59" s="4">
        <v>0</v>
      </c>
      <c r="T59" s="4">
        <v>591.18</v>
      </c>
      <c r="U59" s="4">
        <v>-591.18</v>
      </c>
      <c r="V59" s="5">
        <v>22297.1</v>
      </c>
      <c r="W59" s="5">
        <v>21096.8</v>
      </c>
      <c r="X59" s="5">
        <v>1200.2999999999986</v>
      </c>
      <c r="Y59" s="4">
        <v>20325.8</v>
      </c>
      <c r="Z59" s="4">
        <v>19722.7</v>
      </c>
      <c r="AA59" s="4">
        <v>603.0999999999985</v>
      </c>
      <c r="AB59" s="4">
        <v>1971.3</v>
      </c>
      <c r="AC59" s="4">
        <v>1374.1</v>
      </c>
      <c r="AD59" s="4">
        <v>597.2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370.0000000000015</v>
      </c>
      <c r="AL59" s="4">
        <v>2151.880000000001</v>
      </c>
    </row>
    <row r="60" spans="1:39" ht="29.25" customHeight="1">
      <c r="A60" s="60">
        <v>40</v>
      </c>
      <c r="B60" s="3" t="s">
        <v>106</v>
      </c>
      <c r="C60" s="4">
        <v>974.1999999999999</v>
      </c>
      <c r="D60" s="4">
        <v>23005.300000000003</v>
      </c>
      <c r="E60" s="4">
        <v>24497.75</v>
      </c>
      <c r="F60" s="5">
        <v>-1492.449999999997</v>
      </c>
      <c r="G60" s="4">
        <v>0</v>
      </c>
      <c r="H60" s="4">
        <v>0</v>
      </c>
      <c r="I60" s="5">
        <v>0</v>
      </c>
      <c r="J60" s="4">
        <v>0</v>
      </c>
      <c r="K60" s="4">
        <v>0</v>
      </c>
      <c r="L60" s="5">
        <v>0</v>
      </c>
      <c r="M60" s="4">
        <v>664.9</v>
      </c>
      <c r="N60" s="4">
        <v>534.6</v>
      </c>
      <c r="O60" s="5">
        <v>130.29999999999995</v>
      </c>
      <c r="P60" s="4">
        <v>22340.4</v>
      </c>
      <c r="Q60" s="4">
        <v>22340.4</v>
      </c>
      <c r="R60" s="5">
        <v>0</v>
      </c>
      <c r="S60" s="4">
        <v>0</v>
      </c>
      <c r="T60" s="4">
        <v>1622.75</v>
      </c>
      <c r="U60" s="4">
        <v>0</v>
      </c>
      <c r="V60" s="4">
        <v>23415.499999999996</v>
      </c>
      <c r="W60" s="4">
        <v>22264.4</v>
      </c>
      <c r="X60" s="4">
        <v>1135.0999999999976</v>
      </c>
      <c r="Y60" s="4">
        <v>21379.899999999998</v>
      </c>
      <c r="Z60" s="4">
        <v>20973.7</v>
      </c>
      <c r="AA60" s="4">
        <v>406.19999999999783</v>
      </c>
      <c r="AB60" s="4">
        <v>1979.6</v>
      </c>
      <c r="AC60" s="4">
        <v>1234.7</v>
      </c>
      <c r="AD60" s="4">
        <v>728.8999999999999</v>
      </c>
      <c r="AE60" s="4">
        <v>0</v>
      </c>
      <c r="AF60" s="4">
        <v>0</v>
      </c>
      <c r="AG60" s="4">
        <v>0</v>
      </c>
      <c r="AH60" s="4">
        <v>56</v>
      </c>
      <c r="AI60" s="4">
        <v>56</v>
      </c>
      <c r="AJ60" s="4">
        <v>0</v>
      </c>
      <c r="AK60" s="4">
        <v>564.0000000000073</v>
      </c>
      <c r="AL60" s="4">
        <v>3207.55</v>
      </c>
      <c r="AM60" s="170"/>
    </row>
    <row r="61" spans="1:39" s="83" customFormat="1" ht="18.75" customHeight="1">
      <c r="A61" s="103">
        <v>41</v>
      </c>
      <c r="B61" s="75" t="s">
        <v>109</v>
      </c>
      <c r="C61" s="76">
        <v>1061.6</v>
      </c>
      <c r="D61" s="77">
        <v>12316.2</v>
      </c>
      <c r="E61" s="77">
        <v>12089</v>
      </c>
      <c r="F61" s="77">
        <v>227.20000000000073</v>
      </c>
      <c r="G61" s="77">
        <v>54.2</v>
      </c>
      <c r="H61" s="77">
        <v>54.2</v>
      </c>
      <c r="I61" s="77">
        <v>0</v>
      </c>
      <c r="J61" s="78"/>
      <c r="K61" s="77">
        <v>0</v>
      </c>
      <c r="L61" s="77">
        <v>0</v>
      </c>
      <c r="M61" s="76">
        <v>977</v>
      </c>
      <c r="N61" s="76">
        <v>749.8</v>
      </c>
      <c r="O61" s="77">
        <v>227.20000000000005</v>
      </c>
      <c r="P61" s="148">
        <v>11285</v>
      </c>
      <c r="Q61" s="79">
        <v>11285</v>
      </c>
      <c r="R61" s="77">
        <v>0</v>
      </c>
      <c r="S61" s="149"/>
      <c r="T61" s="81"/>
      <c r="U61" s="77">
        <v>0</v>
      </c>
      <c r="V61" s="77">
        <v>13047.800000000001</v>
      </c>
      <c r="W61" s="77">
        <v>12281.900000000001</v>
      </c>
      <c r="X61" s="77">
        <v>765.8999999999996</v>
      </c>
      <c r="Y61" s="156">
        <v>11465.6</v>
      </c>
      <c r="Z61" s="81">
        <v>11459.7</v>
      </c>
      <c r="AA61" s="77">
        <v>5.899999999999636</v>
      </c>
      <c r="AB61" s="82">
        <v>1571.2</v>
      </c>
      <c r="AC61" s="82">
        <v>816.2</v>
      </c>
      <c r="AD61" s="77">
        <v>755</v>
      </c>
      <c r="AE61" s="82"/>
      <c r="AF61" s="81"/>
      <c r="AG61" s="77">
        <v>0</v>
      </c>
      <c r="AH61" s="80">
        <v>11</v>
      </c>
      <c r="AI61" s="82">
        <v>6</v>
      </c>
      <c r="AJ61" s="77">
        <v>5</v>
      </c>
      <c r="AK61" s="77">
        <v>330</v>
      </c>
      <c r="AL61" s="77">
        <v>868.6999999999989</v>
      </c>
      <c r="AM61" s="157"/>
    </row>
    <row r="62" spans="1:39" s="83" customFormat="1" ht="18.75" customHeight="1">
      <c r="A62" s="105">
        <v>42</v>
      </c>
      <c r="B62" s="75" t="s">
        <v>110</v>
      </c>
      <c r="C62" s="76">
        <v>3335.2</v>
      </c>
      <c r="D62" s="77">
        <v>8916.2</v>
      </c>
      <c r="E62" s="77">
        <v>8916.45</v>
      </c>
      <c r="F62" s="77">
        <v>-0.25</v>
      </c>
      <c r="G62" s="77">
        <v>0</v>
      </c>
      <c r="H62" s="77">
        <v>0</v>
      </c>
      <c r="I62" s="77">
        <v>0</v>
      </c>
      <c r="J62" s="78"/>
      <c r="K62" s="77">
        <v>0</v>
      </c>
      <c r="L62" s="77">
        <v>0</v>
      </c>
      <c r="M62" s="76">
        <v>0</v>
      </c>
      <c r="N62" s="76"/>
      <c r="O62" s="77">
        <v>0</v>
      </c>
      <c r="P62" s="148">
        <v>8916.2</v>
      </c>
      <c r="Q62" s="148">
        <v>8916.2</v>
      </c>
      <c r="R62" s="77">
        <v>0</v>
      </c>
      <c r="S62" s="149"/>
      <c r="T62" s="81">
        <v>0.25</v>
      </c>
      <c r="U62" s="77">
        <v>-0.25</v>
      </c>
      <c r="V62" s="77">
        <v>12679.6</v>
      </c>
      <c r="W62" s="77">
        <v>11913.3</v>
      </c>
      <c r="X62" s="77">
        <v>766.3000000000011</v>
      </c>
      <c r="Y62" s="106">
        <v>12224.6</v>
      </c>
      <c r="Z62" s="134">
        <v>11622.8</v>
      </c>
      <c r="AA62" s="77">
        <v>601.8000000000011</v>
      </c>
      <c r="AB62" s="82">
        <v>425</v>
      </c>
      <c r="AC62" s="81">
        <v>277</v>
      </c>
      <c r="AD62" s="77">
        <v>148</v>
      </c>
      <c r="AE62" s="82"/>
      <c r="AF62" s="81"/>
      <c r="AG62" s="77">
        <v>0</v>
      </c>
      <c r="AH62" s="82">
        <v>30</v>
      </c>
      <c r="AI62" s="80">
        <v>13.5</v>
      </c>
      <c r="AJ62" s="77">
        <v>16.5</v>
      </c>
      <c r="AK62" s="77">
        <v>-428.1999999999989</v>
      </c>
      <c r="AL62" s="77">
        <v>338.3500000000022</v>
      </c>
      <c r="AM62" s="119"/>
    </row>
    <row r="63" spans="1:39" ht="21" customHeight="1">
      <c r="A63" s="2">
        <v>43</v>
      </c>
      <c r="B63" s="3" t="s">
        <v>111</v>
      </c>
      <c r="C63" s="4">
        <v>5631.9</v>
      </c>
      <c r="D63" s="4">
        <v>32910.9</v>
      </c>
      <c r="E63" s="4">
        <v>32261.5</v>
      </c>
      <c r="F63" s="4">
        <v>649.4000000000005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2796.2</v>
      </c>
      <c r="N63" s="4">
        <v>2147</v>
      </c>
      <c r="O63" s="4">
        <v>649.1999999999998</v>
      </c>
      <c r="P63" s="4">
        <v>30114.7</v>
      </c>
      <c r="Q63" s="4">
        <v>30114.5</v>
      </c>
      <c r="R63" s="4">
        <v>0.1999999999998181</v>
      </c>
      <c r="S63" s="4">
        <v>0</v>
      </c>
      <c r="T63" s="4">
        <v>0</v>
      </c>
      <c r="U63" s="4">
        <v>0</v>
      </c>
      <c r="V63" s="4">
        <v>37005.8</v>
      </c>
      <c r="W63" s="4">
        <v>32480.35</v>
      </c>
      <c r="X63" s="4">
        <v>4525.450000000001</v>
      </c>
      <c r="Y63" s="4">
        <v>26332.2</v>
      </c>
      <c r="Z63" s="4">
        <v>25462.45</v>
      </c>
      <c r="AA63" s="4">
        <v>869.75</v>
      </c>
      <c r="AB63" s="4">
        <v>10050.6</v>
      </c>
      <c r="AC63" s="4">
        <v>6999.9</v>
      </c>
      <c r="AD63" s="4">
        <v>3050.7000000000003</v>
      </c>
      <c r="AE63" s="4">
        <v>0</v>
      </c>
      <c r="AF63" s="4">
        <v>0</v>
      </c>
      <c r="AG63" s="4">
        <v>0</v>
      </c>
      <c r="AH63" s="4">
        <v>623</v>
      </c>
      <c r="AI63" s="4">
        <v>18</v>
      </c>
      <c r="AJ63" s="4">
        <v>605</v>
      </c>
      <c r="AK63" s="4">
        <v>1537.0000000000036</v>
      </c>
      <c r="AL63" s="4">
        <v>5413.050000000005</v>
      </c>
      <c r="AM63" s="13"/>
    </row>
    <row r="64" spans="1:38" ht="21" customHeight="1">
      <c r="A64" s="2">
        <v>44</v>
      </c>
      <c r="B64" s="3" t="s">
        <v>114</v>
      </c>
      <c r="C64" s="84">
        <v>4206.1</v>
      </c>
      <c r="D64" s="84">
        <v>40666.700000000004</v>
      </c>
      <c r="E64" s="84">
        <v>40275.700000000004</v>
      </c>
      <c r="F64" s="5">
        <v>391</v>
      </c>
      <c r="G64" s="84">
        <v>0</v>
      </c>
      <c r="H64" s="84">
        <v>0</v>
      </c>
      <c r="I64" s="5">
        <v>0</v>
      </c>
      <c r="J64" s="84">
        <v>0</v>
      </c>
      <c r="K64" s="84">
        <v>0</v>
      </c>
      <c r="L64" s="5">
        <v>0</v>
      </c>
      <c r="M64" s="84">
        <v>1942.3</v>
      </c>
      <c r="N64" s="84">
        <v>1546.4</v>
      </c>
      <c r="O64" s="5">
        <v>395.89999999999986</v>
      </c>
      <c r="P64" s="84">
        <v>38724.4</v>
      </c>
      <c r="Q64" s="84">
        <v>38724.4</v>
      </c>
      <c r="R64" s="5">
        <v>0</v>
      </c>
      <c r="S64" s="84">
        <v>0</v>
      </c>
      <c r="T64" s="84">
        <v>4.9</v>
      </c>
      <c r="U64" s="84">
        <v>-4.9</v>
      </c>
      <c r="V64" s="5">
        <v>43742.5</v>
      </c>
      <c r="W64" s="5">
        <v>39899.399999999994</v>
      </c>
      <c r="X64" s="5">
        <v>3843.100000000001</v>
      </c>
      <c r="Y64" s="84">
        <v>33026.6</v>
      </c>
      <c r="Z64" s="88">
        <v>30694.199999999997</v>
      </c>
      <c r="AA64" s="84">
        <v>2332.4</v>
      </c>
      <c r="AB64" s="84">
        <v>10298.9</v>
      </c>
      <c r="AC64" s="88">
        <v>7996.1</v>
      </c>
      <c r="AD64" s="84">
        <v>2302.8000000000006</v>
      </c>
      <c r="AE64" s="84">
        <v>0</v>
      </c>
      <c r="AF64" s="84">
        <v>0</v>
      </c>
      <c r="AG64" s="84">
        <v>0</v>
      </c>
      <c r="AH64" s="84">
        <v>417</v>
      </c>
      <c r="AI64" s="88">
        <v>1209.1</v>
      </c>
      <c r="AJ64" s="84">
        <v>-792.0999999999999</v>
      </c>
      <c r="AK64" s="84">
        <v>1130.300000000003</v>
      </c>
      <c r="AL64" s="84">
        <v>4582.400000000005</v>
      </c>
    </row>
    <row r="65" spans="1:38" s="83" customFormat="1" ht="16.5" customHeight="1">
      <c r="A65" s="112">
        <v>45</v>
      </c>
      <c r="B65" s="113" t="s">
        <v>118</v>
      </c>
      <c r="C65" s="79">
        <v>3110.5</v>
      </c>
      <c r="D65" s="77">
        <v>22923.7</v>
      </c>
      <c r="E65" s="77">
        <v>22923.7</v>
      </c>
      <c r="F65" s="77">
        <v>0</v>
      </c>
      <c r="G65" s="77"/>
      <c r="H65" s="77"/>
      <c r="I65" s="77">
        <v>0</v>
      </c>
      <c r="J65" s="114"/>
      <c r="K65" s="77"/>
      <c r="L65" s="77">
        <v>0</v>
      </c>
      <c r="M65" s="79"/>
      <c r="N65" s="79"/>
      <c r="O65" s="77">
        <v>0</v>
      </c>
      <c r="P65" s="79">
        <v>22923.7</v>
      </c>
      <c r="Q65" s="79">
        <v>22923.7</v>
      </c>
      <c r="R65" s="77">
        <v>0</v>
      </c>
      <c r="S65" s="80"/>
      <c r="T65" s="115"/>
      <c r="U65" s="77"/>
      <c r="V65" s="77">
        <v>25263.399999999998</v>
      </c>
      <c r="W65" s="77">
        <v>23742.1</v>
      </c>
      <c r="X65" s="77">
        <v>1521.2999999999995</v>
      </c>
      <c r="Y65" s="106">
        <v>20865.6</v>
      </c>
      <c r="Z65" s="115">
        <v>20476.8</v>
      </c>
      <c r="AA65" s="77">
        <v>388.7999999999993</v>
      </c>
      <c r="AB65" s="82">
        <v>2747.8</v>
      </c>
      <c r="AC65" s="115">
        <v>1984.7</v>
      </c>
      <c r="AD65" s="77">
        <v>763.1000000000001</v>
      </c>
      <c r="AE65" s="82"/>
      <c r="AF65" s="115"/>
      <c r="AG65" s="77">
        <v>0</v>
      </c>
      <c r="AH65" s="82">
        <v>1650</v>
      </c>
      <c r="AI65" s="80">
        <v>1280.6</v>
      </c>
      <c r="AJ65" s="77">
        <v>369.4000000000001</v>
      </c>
      <c r="AK65" s="77">
        <v>770.8000000000029</v>
      </c>
      <c r="AL65" s="77">
        <v>2292.100000000002</v>
      </c>
    </row>
    <row r="66" spans="1:39" ht="17.25">
      <c r="A66" s="90"/>
      <c r="B66" s="89" t="s">
        <v>119</v>
      </c>
      <c r="C66" s="91">
        <v>53309.09999999999</v>
      </c>
      <c r="D66" s="91">
        <v>1093324.4900000002</v>
      </c>
      <c r="E66" s="91">
        <v>1089674.17</v>
      </c>
      <c r="F66" s="91">
        <v>3650.3200000000043</v>
      </c>
      <c r="G66" s="91">
        <v>54.2</v>
      </c>
      <c r="H66" s="91">
        <v>719.6000000000001</v>
      </c>
      <c r="I66" s="91">
        <v>-318.2</v>
      </c>
      <c r="J66" s="91">
        <v>0</v>
      </c>
      <c r="K66" s="91">
        <v>0</v>
      </c>
      <c r="L66" s="91">
        <v>0</v>
      </c>
      <c r="M66" s="91">
        <v>25285.4</v>
      </c>
      <c r="N66" s="91">
        <v>21110.37</v>
      </c>
      <c r="O66" s="91">
        <v>4175.029999999999</v>
      </c>
      <c r="P66" s="91">
        <v>1064768.7999999998</v>
      </c>
      <c r="Q66" s="91">
        <v>1062776.1999999997</v>
      </c>
      <c r="R66" s="91">
        <v>1992.6000000000013</v>
      </c>
      <c r="S66" s="91">
        <v>3216.09</v>
      </c>
      <c r="T66" s="91">
        <v>5068</v>
      </c>
      <c r="U66" s="91">
        <v>-94.15999999999983</v>
      </c>
      <c r="V66" s="91">
        <v>1124585.0999999996</v>
      </c>
      <c r="W66" s="91">
        <v>1077127.2400000002</v>
      </c>
      <c r="X66" s="91">
        <v>47457.85999999999</v>
      </c>
      <c r="Y66" s="91">
        <v>999016.8</v>
      </c>
      <c r="Z66" s="91">
        <v>982395.7699999999</v>
      </c>
      <c r="AA66" s="91">
        <v>16621.030000000013</v>
      </c>
      <c r="AB66" s="91">
        <v>117801.1</v>
      </c>
      <c r="AC66" s="91">
        <v>88815.01999999999</v>
      </c>
      <c r="AD66" s="91">
        <v>28986.08</v>
      </c>
      <c r="AE66" s="91">
        <v>168.2</v>
      </c>
      <c r="AF66" s="91">
        <v>64.6</v>
      </c>
      <c r="AG66" s="91">
        <v>103.6</v>
      </c>
      <c r="AH66" s="91">
        <v>7599</v>
      </c>
      <c r="AI66" s="91">
        <v>5851.85</v>
      </c>
      <c r="AJ66" s="91">
        <v>1747.1500000000005</v>
      </c>
      <c r="AK66" s="91">
        <v>22048.490000000027</v>
      </c>
      <c r="AL66" s="91">
        <v>65856.03000000003</v>
      </c>
      <c r="AM66" s="197"/>
    </row>
    <row r="67" spans="1:39" ht="17.25">
      <c r="A67" s="90"/>
      <c r="B67" s="89"/>
      <c r="C67" s="91"/>
      <c r="D67" s="5"/>
      <c r="E67" s="91"/>
      <c r="F67" s="5">
        <v>0</v>
      </c>
      <c r="G67" s="91"/>
      <c r="H67" s="91"/>
      <c r="I67" s="5">
        <v>0</v>
      </c>
      <c r="J67" s="91"/>
      <c r="K67" s="91"/>
      <c r="L67" s="5">
        <v>0</v>
      </c>
      <c r="M67" s="91"/>
      <c r="N67" s="91"/>
      <c r="O67" s="5">
        <v>0</v>
      </c>
      <c r="P67" s="91"/>
      <c r="Q67" s="91"/>
      <c r="R67" s="5">
        <v>0</v>
      </c>
      <c r="S67" s="91"/>
      <c r="T67" s="91"/>
      <c r="U67" s="91"/>
      <c r="V67" s="5">
        <v>0</v>
      </c>
      <c r="W67" s="5">
        <v>0</v>
      </c>
      <c r="X67" s="5">
        <v>0</v>
      </c>
      <c r="Y67" s="91"/>
      <c r="Z67" s="92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197"/>
    </row>
    <row r="68" spans="1:39" s="83" customFormat="1" ht="17.25">
      <c r="A68" s="116"/>
      <c r="B68" s="113" t="s">
        <v>123</v>
      </c>
      <c r="C68" s="79">
        <v>1774</v>
      </c>
      <c r="D68" s="77">
        <v>47672.9</v>
      </c>
      <c r="E68" s="77">
        <v>46895.600000000006</v>
      </c>
      <c r="F68" s="77">
        <v>777.2999999999956</v>
      </c>
      <c r="G68" s="77"/>
      <c r="H68" s="77"/>
      <c r="I68" s="77">
        <v>0</v>
      </c>
      <c r="J68" s="79">
        <v>5300</v>
      </c>
      <c r="K68" s="77">
        <v>4522.7</v>
      </c>
      <c r="L68" s="77">
        <v>777.3000000000002</v>
      </c>
      <c r="M68" s="77">
        <v>6693.5</v>
      </c>
      <c r="N68" s="77">
        <v>6693.5</v>
      </c>
      <c r="O68" s="77">
        <v>0</v>
      </c>
      <c r="P68" s="140">
        <v>35679.4</v>
      </c>
      <c r="Q68" s="140">
        <v>35679.4</v>
      </c>
      <c r="R68" s="77">
        <v>0</v>
      </c>
      <c r="S68" s="115"/>
      <c r="T68" s="82"/>
      <c r="U68" s="80">
        <v>0</v>
      </c>
      <c r="V68" s="77">
        <v>49446.9</v>
      </c>
      <c r="W68" s="77">
        <v>45049.16</v>
      </c>
      <c r="X68" s="77">
        <v>3494.7</v>
      </c>
      <c r="Y68" s="79">
        <v>45415.3</v>
      </c>
      <c r="Z68" s="154">
        <v>42845.66</v>
      </c>
      <c r="AA68" s="77">
        <v>1984</v>
      </c>
      <c r="AB68" s="79">
        <v>3321.6</v>
      </c>
      <c r="AC68" s="78">
        <v>2110.5</v>
      </c>
      <c r="AD68" s="77">
        <v>1510.7</v>
      </c>
      <c r="AE68" s="79"/>
      <c r="AF68" s="82"/>
      <c r="AG68" s="80">
        <v>0</v>
      </c>
      <c r="AH68" s="115">
        <v>710</v>
      </c>
      <c r="AI68" s="80">
        <v>93</v>
      </c>
      <c r="AJ68" s="80">
        <v>0</v>
      </c>
      <c r="AK68" s="77">
        <v>0</v>
      </c>
      <c r="AL68" s="77">
        <v>3620.4400000000023</v>
      </c>
      <c r="AM68" s="197"/>
    </row>
    <row r="69" spans="1:39" ht="17.25">
      <c r="A69" s="90"/>
      <c r="B69" s="89" t="s">
        <v>137</v>
      </c>
      <c r="C69" s="67">
        <v>74235.4</v>
      </c>
      <c r="D69" s="67">
        <v>1148509.59</v>
      </c>
      <c r="E69" s="67">
        <v>1144802.67</v>
      </c>
      <c r="F69" s="5">
        <v>3706.9200000001583</v>
      </c>
      <c r="G69" s="67">
        <v>54.2</v>
      </c>
      <c r="H69" s="67">
        <v>719.6000000000001</v>
      </c>
      <c r="I69" s="5">
        <v>-665.4000000000001</v>
      </c>
      <c r="J69" s="67">
        <v>0</v>
      </c>
      <c r="K69" s="67">
        <v>0</v>
      </c>
      <c r="L69" s="5">
        <v>0</v>
      </c>
      <c r="M69" s="67">
        <v>25285.4</v>
      </c>
      <c r="N69" s="67">
        <v>21110.37</v>
      </c>
      <c r="O69" s="5">
        <v>4175.0300000000025</v>
      </c>
      <c r="P69" s="67">
        <v>1119953.8999999997</v>
      </c>
      <c r="Q69" s="67">
        <v>1117889.1999999997</v>
      </c>
      <c r="R69" s="5">
        <v>2064.6999999999534</v>
      </c>
      <c r="S69" s="67">
        <v>3216.09</v>
      </c>
      <c r="T69" s="67">
        <v>5083.5</v>
      </c>
      <c r="U69" s="67">
        <v>-109.65999999999983</v>
      </c>
      <c r="V69" s="5">
        <v>1199569.7</v>
      </c>
      <c r="W69" s="5">
        <v>1135722.34</v>
      </c>
      <c r="X69" s="5">
        <v>63831.36000000001</v>
      </c>
      <c r="Y69" s="67">
        <v>1043554.8</v>
      </c>
      <c r="Z69" s="67">
        <v>1022749.6699999999</v>
      </c>
      <c r="AA69" s="67">
        <v>20805.130000000012</v>
      </c>
      <c r="AB69" s="67">
        <v>146000.50000000003</v>
      </c>
      <c r="AC69" s="67">
        <v>106329.22</v>
      </c>
      <c r="AD69" s="67">
        <v>39655.28</v>
      </c>
      <c r="AE69" s="67">
        <v>303.2</v>
      </c>
      <c r="AF69" s="67">
        <v>199.6</v>
      </c>
      <c r="AG69" s="67">
        <v>103.6</v>
      </c>
      <c r="AH69" s="67">
        <v>9711.2</v>
      </c>
      <c r="AI69" s="67">
        <v>6443.85</v>
      </c>
      <c r="AJ69" s="67">
        <v>3267.3500000000004</v>
      </c>
      <c r="AK69" s="67">
        <v>23155.290000000026</v>
      </c>
      <c r="AL69" s="67">
        <v>83315.73000000003</v>
      </c>
      <c r="AM69" s="197"/>
    </row>
    <row r="70" spans="1:40" ht="17.25">
      <c r="A70" s="90"/>
      <c r="B70" s="93" t="s">
        <v>124</v>
      </c>
      <c r="C70" s="67">
        <v>19675.8</v>
      </c>
      <c r="D70" s="67">
        <v>44101.700000000004</v>
      </c>
      <c r="E70" s="67">
        <v>44106.100000000006</v>
      </c>
      <c r="F70" s="67">
        <v>533742.4999999999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44101.700000000004</v>
      </c>
      <c r="Q70" s="67">
        <v>44101.100000000006</v>
      </c>
      <c r="R70" s="67">
        <v>0.599999999999909</v>
      </c>
      <c r="S70" s="67">
        <v>0</v>
      </c>
      <c r="T70" s="67">
        <v>5</v>
      </c>
      <c r="U70" s="67">
        <v>-5</v>
      </c>
      <c r="V70" s="67">
        <v>62609.29999999999</v>
      </c>
      <c r="W70" s="67">
        <v>48798.399999999994</v>
      </c>
      <c r="X70" s="67">
        <v>13810.900000000001</v>
      </c>
      <c r="Y70" s="67">
        <v>36600.4</v>
      </c>
      <c r="Z70" s="67">
        <v>33167.8</v>
      </c>
      <c r="AA70" s="67">
        <v>3432.599999999999</v>
      </c>
      <c r="AB70" s="67">
        <v>23970.7</v>
      </c>
      <c r="AC70" s="67">
        <v>14928.6</v>
      </c>
      <c r="AD70" s="67">
        <v>9042.099999999999</v>
      </c>
      <c r="AE70" s="67">
        <v>135</v>
      </c>
      <c r="AF70" s="67">
        <v>135</v>
      </c>
      <c r="AG70" s="67">
        <v>0</v>
      </c>
      <c r="AH70" s="67">
        <v>1903.2</v>
      </c>
      <c r="AI70" s="67">
        <v>567</v>
      </c>
      <c r="AJ70" s="67">
        <v>1336.2</v>
      </c>
      <c r="AK70" s="67">
        <v>1168.2000000000007</v>
      </c>
      <c r="AL70" s="67">
        <v>14983.500000000002</v>
      </c>
      <c r="AM70" s="94"/>
      <c r="AN70" s="13"/>
    </row>
    <row r="71" spans="1:39" ht="17.25">
      <c r="A71" s="90"/>
      <c r="B71" s="93" t="s">
        <v>125</v>
      </c>
      <c r="C71" s="67">
        <v>1250.5</v>
      </c>
      <c r="D71" s="67">
        <v>11083.399999999998</v>
      </c>
      <c r="E71" s="67">
        <v>11022.4</v>
      </c>
      <c r="F71" s="67">
        <v>61.00000000000003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11083.399999999998</v>
      </c>
      <c r="Q71" s="67">
        <v>11011.9</v>
      </c>
      <c r="R71" s="67">
        <v>71.50000000000003</v>
      </c>
      <c r="S71" s="67">
        <v>0</v>
      </c>
      <c r="T71" s="67">
        <v>10.5</v>
      </c>
      <c r="U71" s="67">
        <v>-10.5</v>
      </c>
      <c r="V71" s="67">
        <v>12375.299999999996</v>
      </c>
      <c r="W71" s="67">
        <v>9796.7</v>
      </c>
      <c r="X71" s="67">
        <v>2562.6000000000004</v>
      </c>
      <c r="Y71" s="67">
        <v>7937.6</v>
      </c>
      <c r="Z71" s="67">
        <v>7186.1</v>
      </c>
      <c r="AA71" s="67">
        <v>751.4999999999999</v>
      </c>
      <c r="AB71" s="67">
        <v>4228.7</v>
      </c>
      <c r="AC71" s="67">
        <v>2585.6000000000004</v>
      </c>
      <c r="AD71" s="67">
        <v>1627.1</v>
      </c>
      <c r="AE71" s="67">
        <v>0</v>
      </c>
      <c r="AF71" s="67">
        <v>0</v>
      </c>
      <c r="AG71" s="67">
        <v>0</v>
      </c>
      <c r="AH71" s="67">
        <v>209</v>
      </c>
      <c r="AI71" s="67">
        <v>25</v>
      </c>
      <c r="AJ71" s="67">
        <v>184</v>
      </c>
      <c r="AK71" s="67">
        <v>-61.400000000000006</v>
      </c>
      <c r="AL71" s="67">
        <v>2476.2</v>
      </c>
      <c r="AM71" s="13">
        <f>AL66+AL70+AL71</f>
        <v>83315.73000000003</v>
      </c>
    </row>
    <row r="72" spans="1:38" s="83" customFormat="1" ht="17.25">
      <c r="A72" s="116"/>
      <c r="B72" s="155" t="s">
        <v>126</v>
      </c>
      <c r="C72" s="79">
        <v>819.9</v>
      </c>
      <c r="D72" s="77">
        <v>12733.1</v>
      </c>
      <c r="E72" s="77">
        <v>12911.67</v>
      </c>
      <c r="F72" s="77">
        <v>-178.5699999999997</v>
      </c>
      <c r="G72" s="77"/>
      <c r="H72" s="77">
        <v>258.38</v>
      </c>
      <c r="I72" s="77">
        <v>-258.38</v>
      </c>
      <c r="J72" s="77"/>
      <c r="K72" s="77"/>
      <c r="L72" s="77">
        <v>0</v>
      </c>
      <c r="M72" s="79">
        <v>11961.9</v>
      </c>
      <c r="N72" s="78">
        <v>11832.18</v>
      </c>
      <c r="O72" s="77">
        <v>129.71999999999935</v>
      </c>
      <c r="P72" s="77">
        <v>0</v>
      </c>
      <c r="Q72" s="77">
        <v>0</v>
      </c>
      <c r="R72" s="77">
        <v>0</v>
      </c>
      <c r="S72" s="80">
        <v>771.2</v>
      </c>
      <c r="T72" s="82">
        <v>821.11</v>
      </c>
      <c r="U72" s="80"/>
      <c r="V72" s="77">
        <v>13473</v>
      </c>
      <c r="W72" s="77">
        <v>11398.400000000001</v>
      </c>
      <c r="X72" s="77">
        <v>297.4000000000002</v>
      </c>
      <c r="Y72" s="121">
        <v>8789.9</v>
      </c>
      <c r="Z72" s="110">
        <v>8559.7</v>
      </c>
      <c r="AA72" s="80">
        <v>65.60000000000014</v>
      </c>
      <c r="AB72" s="80">
        <v>2108.3</v>
      </c>
      <c r="AC72" s="82">
        <v>1842.2</v>
      </c>
      <c r="AD72" s="80">
        <v>231.80000000000007</v>
      </c>
      <c r="AE72" s="121">
        <v>0</v>
      </c>
      <c r="AF72" s="82"/>
      <c r="AG72" s="80">
        <v>0</v>
      </c>
      <c r="AH72" s="121">
        <v>2574.8</v>
      </c>
      <c r="AI72" s="80">
        <v>996.5</v>
      </c>
      <c r="AJ72" s="80">
        <v>0</v>
      </c>
      <c r="AK72" s="77">
        <v>80</v>
      </c>
      <c r="AL72" s="77">
        <v>2333.1699999999983</v>
      </c>
    </row>
    <row r="73" spans="1:38" ht="17.25">
      <c r="A73" s="90"/>
      <c r="B73" s="93" t="s">
        <v>127</v>
      </c>
      <c r="C73" s="7">
        <v>1212.3</v>
      </c>
      <c r="D73" s="5">
        <v>6283.5</v>
      </c>
      <c r="E73" s="5">
        <v>5078.4</v>
      </c>
      <c r="F73" s="5">
        <v>1205.1000000000004</v>
      </c>
      <c r="G73" s="7"/>
      <c r="H73" s="5"/>
      <c r="I73" s="5">
        <v>0</v>
      </c>
      <c r="J73" s="7">
        <v>2350</v>
      </c>
      <c r="K73" s="5">
        <v>1384.9</v>
      </c>
      <c r="L73" s="5">
        <v>965.0999999999999</v>
      </c>
      <c r="M73" s="7">
        <v>3933.5</v>
      </c>
      <c r="N73" s="6">
        <v>3693.5</v>
      </c>
      <c r="O73" s="5">
        <v>240</v>
      </c>
      <c r="P73" s="7">
        <v>0</v>
      </c>
      <c r="Q73" s="7">
        <v>0</v>
      </c>
      <c r="R73" s="5">
        <v>0</v>
      </c>
      <c r="S73" s="9">
        <v>0</v>
      </c>
      <c r="T73" s="10">
        <v>0</v>
      </c>
      <c r="U73" s="8">
        <v>0</v>
      </c>
      <c r="V73" s="5">
        <v>7495.8</v>
      </c>
      <c r="W73" s="5">
        <v>5927.02</v>
      </c>
      <c r="X73" s="5">
        <v>-13.899999999999864</v>
      </c>
      <c r="Y73" s="63">
        <v>3800.7</v>
      </c>
      <c r="Z73" s="87">
        <v>3533.32</v>
      </c>
      <c r="AA73" s="8">
        <v>65.60000000000014</v>
      </c>
      <c r="AB73" s="8">
        <v>3007.3</v>
      </c>
      <c r="AC73" s="10">
        <v>2393.7</v>
      </c>
      <c r="AD73" s="8">
        <v>-79.5</v>
      </c>
      <c r="AE73" s="63">
        <v>0</v>
      </c>
      <c r="AF73" s="10">
        <v>0</v>
      </c>
      <c r="AG73" s="8">
        <v>0</v>
      </c>
      <c r="AH73" s="63">
        <v>687.8</v>
      </c>
      <c r="AI73" s="8">
        <v>0</v>
      </c>
      <c r="AJ73" s="8">
        <v>0</v>
      </c>
      <c r="AK73" s="5">
        <v>0</v>
      </c>
      <c r="AL73" s="5">
        <v>363.6799999999994</v>
      </c>
    </row>
    <row r="74" spans="1:38" ht="17.25">
      <c r="A74" s="90"/>
      <c r="B74" s="93" t="s">
        <v>128</v>
      </c>
      <c r="C74" s="7">
        <v>2032.1999999999998</v>
      </c>
      <c r="D74" s="7">
        <v>19016.6</v>
      </c>
      <c r="E74" s="7">
        <v>17990.07</v>
      </c>
      <c r="F74" s="7">
        <v>1026.5300000000007</v>
      </c>
      <c r="G74" s="7">
        <v>0</v>
      </c>
      <c r="H74" s="7">
        <v>258.38</v>
      </c>
      <c r="I74" s="7">
        <v>-258.38</v>
      </c>
      <c r="J74" s="7">
        <v>2350</v>
      </c>
      <c r="K74" s="7">
        <v>1384.9</v>
      </c>
      <c r="L74" s="7">
        <v>965.0999999999999</v>
      </c>
      <c r="M74" s="7">
        <v>15895.4</v>
      </c>
      <c r="N74" s="7">
        <v>15525.68</v>
      </c>
      <c r="O74" s="7">
        <v>369.71999999999935</v>
      </c>
      <c r="P74" s="7">
        <v>0</v>
      </c>
      <c r="Q74" s="7">
        <v>0</v>
      </c>
      <c r="R74" s="7">
        <v>0</v>
      </c>
      <c r="S74" s="7">
        <v>771.2</v>
      </c>
      <c r="T74" s="7">
        <v>821.11</v>
      </c>
      <c r="U74" s="7">
        <v>0</v>
      </c>
      <c r="V74" s="7">
        <v>20968.8</v>
      </c>
      <c r="W74" s="7">
        <v>17325.420000000002</v>
      </c>
      <c r="X74" s="7">
        <v>283.50000000000034</v>
      </c>
      <c r="Y74" s="7">
        <v>12590.599999999999</v>
      </c>
      <c r="Z74" s="7">
        <v>12093.02</v>
      </c>
      <c r="AA74" s="7">
        <v>131.20000000000027</v>
      </c>
      <c r="AB74" s="7">
        <v>5115.6</v>
      </c>
      <c r="AC74" s="7">
        <v>4235.9</v>
      </c>
      <c r="AD74" s="7">
        <v>152.30000000000007</v>
      </c>
      <c r="AE74" s="7">
        <v>0</v>
      </c>
      <c r="AF74" s="7">
        <v>0</v>
      </c>
      <c r="AG74" s="7">
        <v>0</v>
      </c>
      <c r="AH74" s="7">
        <v>3262.6000000000004</v>
      </c>
      <c r="AI74" s="7">
        <v>996.5</v>
      </c>
      <c r="AJ74" s="7">
        <v>0</v>
      </c>
      <c r="AK74" s="7">
        <v>80</v>
      </c>
      <c r="AL74" s="7">
        <v>2696.8499999999976</v>
      </c>
    </row>
    <row r="75" spans="1:39" s="83" customFormat="1" ht="17.25">
      <c r="A75" s="116"/>
      <c r="B75" s="117" t="s">
        <v>40</v>
      </c>
      <c r="C75" s="79">
        <v>421.5</v>
      </c>
      <c r="D75" s="118">
        <v>32243</v>
      </c>
      <c r="E75" s="118">
        <v>26990.699999999997</v>
      </c>
      <c r="F75" s="77">
        <v>5252.300000000003</v>
      </c>
      <c r="G75" s="77">
        <v>31292</v>
      </c>
      <c r="H75" s="77">
        <v>26260.1</v>
      </c>
      <c r="I75" s="77">
        <v>5031.9000000000015</v>
      </c>
      <c r="J75" s="79"/>
      <c r="K75" s="77"/>
      <c r="L75" s="77">
        <v>0</v>
      </c>
      <c r="M75" s="79"/>
      <c r="N75" s="78"/>
      <c r="O75" s="77">
        <v>0</v>
      </c>
      <c r="P75" s="79"/>
      <c r="Q75" s="78"/>
      <c r="R75" s="77">
        <v>0</v>
      </c>
      <c r="S75" s="115">
        <v>951</v>
      </c>
      <c r="T75" s="82">
        <v>730.6</v>
      </c>
      <c r="U75" s="80">
        <v>220.39999999999998</v>
      </c>
      <c r="V75" s="77">
        <v>32664.5</v>
      </c>
      <c r="W75" s="77">
        <v>25696.949999999997</v>
      </c>
      <c r="X75" s="77">
        <v>6967.550000000001</v>
      </c>
      <c r="Y75" s="115">
        <v>25942</v>
      </c>
      <c r="Z75" s="110">
        <v>22859.35</v>
      </c>
      <c r="AA75" s="80">
        <v>3082.6500000000015</v>
      </c>
      <c r="AB75" s="82">
        <v>6658.5</v>
      </c>
      <c r="AC75" s="79">
        <v>2835.6</v>
      </c>
      <c r="AD75" s="79">
        <v>3822.9</v>
      </c>
      <c r="AE75" s="115"/>
      <c r="AF75" s="82"/>
      <c r="AG75" s="80">
        <v>0</v>
      </c>
      <c r="AH75" s="115">
        <v>64</v>
      </c>
      <c r="AI75" s="115">
        <v>2</v>
      </c>
      <c r="AJ75" s="79">
        <v>62</v>
      </c>
      <c r="AK75" s="77">
        <v>0</v>
      </c>
      <c r="AL75" s="77">
        <v>1715.25</v>
      </c>
      <c r="AM75" s="119"/>
    </row>
    <row r="76" spans="1:39" s="83" customFormat="1" ht="17.25">
      <c r="A76" s="116"/>
      <c r="B76" s="117" t="s">
        <v>41</v>
      </c>
      <c r="C76" s="79">
        <v>141.1</v>
      </c>
      <c r="D76" s="118">
        <v>22383</v>
      </c>
      <c r="E76" s="118">
        <v>19631.3</v>
      </c>
      <c r="F76" s="77">
        <v>2751.7000000000007</v>
      </c>
      <c r="G76" s="79">
        <v>21800</v>
      </c>
      <c r="H76" s="79">
        <v>19373.95</v>
      </c>
      <c r="I76" s="77">
        <v>2426.0499999999993</v>
      </c>
      <c r="J76" s="79"/>
      <c r="K76" s="79"/>
      <c r="L76" s="77">
        <v>0</v>
      </c>
      <c r="M76" s="79"/>
      <c r="N76" s="79"/>
      <c r="O76" s="77">
        <v>0</v>
      </c>
      <c r="P76" s="79">
        <v>583</v>
      </c>
      <c r="Q76" s="79"/>
      <c r="R76" s="77">
        <v>583</v>
      </c>
      <c r="S76" s="115"/>
      <c r="T76" s="115">
        <v>257.35</v>
      </c>
      <c r="U76" s="80">
        <v>-257.35</v>
      </c>
      <c r="V76" s="77">
        <v>22481.1</v>
      </c>
      <c r="W76" s="77">
        <v>18650.460000000003</v>
      </c>
      <c r="X76" s="77">
        <v>3830.6399999999976</v>
      </c>
      <c r="Y76" s="115">
        <v>17284.1</v>
      </c>
      <c r="Z76" s="115">
        <v>15282.79</v>
      </c>
      <c r="AA76" s="80">
        <v>2001.3099999999977</v>
      </c>
      <c r="AB76" s="115">
        <v>4799</v>
      </c>
      <c r="AC76" s="115">
        <v>3139.27</v>
      </c>
      <c r="AD76" s="79">
        <v>1659.73</v>
      </c>
      <c r="AE76" s="115"/>
      <c r="AF76" s="115"/>
      <c r="AG76" s="80"/>
      <c r="AH76" s="115">
        <v>398</v>
      </c>
      <c r="AI76" s="79">
        <v>228.4</v>
      </c>
      <c r="AJ76" s="79">
        <v>169.6</v>
      </c>
      <c r="AK76" s="77">
        <v>0</v>
      </c>
      <c r="AL76" s="77">
        <v>1121.939999999995</v>
      </c>
      <c r="AM76" s="125"/>
    </row>
    <row r="77" spans="1:39" ht="17.25">
      <c r="A77" s="169"/>
      <c r="B77" s="86" t="s">
        <v>120</v>
      </c>
      <c r="C77" s="67">
        <v>88.8</v>
      </c>
      <c r="D77" s="1">
        <v>13083</v>
      </c>
      <c r="E77" s="1">
        <v>12075.98</v>
      </c>
      <c r="F77" s="5">
        <v>1007.0200000000004</v>
      </c>
      <c r="G77" s="67">
        <v>12888</v>
      </c>
      <c r="H77" s="67">
        <v>12001.68</v>
      </c>
      <c r="I77" s="5">
        <v>886.3199999999997</v>
      </c>
      <c r="J77" s="7"/>
      <c r="K77" s="67"/>
      <c r="L77" s="5">
        <v>0</v>
      </c>
      <c r="M77" s="67"/>
      <c r="N77" s="67"/>
      <c r="O77" s="5">
        <v>0</v>
      </c>
      <c r="P77" s="7">
        <v>90</v>
      </c>
      <c r="Q77" s="67"/>
      <c r="R77" s="5">
        <v>90</v>
      </c>
      <c r="S77" s="9">
        <v>105</v>
      </c>
      <c r="T77" s="9">
        <v>74.3</v>
      </c>
      <c r="U77" s="8">
        <v>30.700000000000003</v>
      </c>
      <c r="V77" s="5">
        <v>13171.8</v>
      </c>
      <c r="W77" s="5">
        <v>10661.169999999998</v>
      </c>
      <c r="X77" s="5">
        <v>2510.63</v>
      </c>
      <c r="Y77" s="9">
        <v>11119.8</v>
      </c>
      <c r="Z77" s="9">
        <v>9795.3</v>
      </c>
      <c r="AA77" s="8">
        <v>1324.5</v>
      </c>
      <c r="AB77" s="9">
        <v>2012</v>
      </c>
      <c r="AC77" s="69">
        <v>861.74</v>
      </c>
      <c r="AD77" s="7">
        <v>1150.26</v>
      </c>
      <c r="AE77" s="9"/>
      <c r="AF77" s="69"/>
      <c r="AG77" s="8"/>
      <c r="AH77" s="69">
        <v>40</v>
      </c>
      <c r="AI77" s="8">
        <v>4.13</v>
      </c>
      <c r="AJ77" s="7">
        <v>35.87</v>
      </c>
      <c r="AK77" s="5">
        <v>0</v>
      </c>
      <c r="AL77" s="5">
        <v>1503.6100000000006</v>
      </c>
      <c r="AM77" s="43"/>
    </row>
    <row r="78" spans="1:39" s="83" customFormat="1" ht="19.5" customHeight="1">
      <c r="A78" s="160"/>
      <c r="B78" s="161" t="s">
        <v>121</v>
      </c>
      <c r="C78" s="118">
        <v>1584.5</v>
      </c>
      <c r="D78" s="118">
        <v>31454.4</v>
      </c>
      <c r="E78" s="118">
        <v>27815.5</v>
      </c>
      <c r="F78" s="77">
        <v>3638.9000000000015</v>
      </c>
      <c r="G78" s="162">
        <v>30904.4</v>
      </c>
      <c r="H78" s="78">
        <v>27587.8</v>
      </c>
      <c r="I78" s="77">
        <v>3316.600000000002</v>
      </c>
      <c r="J78" s="79"/>
      <c r="K78" s="78"/>
      <c r="L78" s="77">
        <v>0</v>
      </c>
      <c r="M78" s="78"/>
      <c r="N78" s="78"/>
      <c r="O78" s="77">
        <v>0</v>
      </c>
      <c r="P78" s="79">
        <v>150</v>
      </c>
      <c r="Q78" s="78"/>
      <c r="R78" s="77">
        <v>150</v>
      </c>
      <c r="S78" s="115">
        <v>400</v>
      </c>
      <c r="T78" s="115">
        <v>227.7</v>
      </c>
      <c r="U78" s="80">
        <v>172.3</v>
      </c>
      <c r="V78" s="77">
        <v>33038.9</v>
      </c>
      <c r="W78" s="77">
        <v>25969.55</v>
      </c>
      <c r="X78" s="77">
        <v>7069.350000000002</v>
      </c>
      <c r="Y78" s="115">
        <v>26634.9</v>
      </c>
      <c r="Z78" s="115">
        <v>22607.66</v>
      </c>
      <c r="AA78" s="80">
        <v>4027.2400000000016</v>
      </c>
      <c r="AB78" s="115">
        <v>6174</v>
      </c>
      <c r="AC78" s="82">
        <v>3294.89</v>
      </c>
      <c r="AD78" s="79">
        <v>2879.11</v>
      </c>
      <c r="AE78" s="163"/>
      <c r="AF78" s="82"/>
      <c r="AG78" s="80">
        <v>0</v>
      </c>
      <c r="AH78" s="163">
        <v>230</v>
      </c>
      <c r="AI78" s="82">
        <v>67</v>
      </c>
      <c r="AJ78" s="79">
        <v>163</v>
      </c>
      <c r="AK78" s="118">
        <v>0</v>
      </c>
      <c r="AL78" s="77">
        <v>3430.4500000000007</v>
      </c>
      <c r="AM78" s="157"/>
    </row>
    <row r="79" spans="1:38" s="83" customFormat="1" ht="20.25" customHeight="1">
      <c r="A79" s="171"/>
      <c r="B79" s="172" t="s">
        <v>122</v>
      </c>
      <c r="C79" s="173">
        <v>1695</v>
      </c>
      <c r="D79" s="118">
        <v>15438.2</v>
      </c>
      <c r="E79" s="174">
        <v>14732.5</v>
      </c>
      <c r="F79" s="77">
        <v>705.7000000000007</v>
      </c>
      <c r="G79" s="78">
        <v>15438.2</v>
      </c>
      <c r="H79" s="78">
        <v>14362.97</v>
      </c>
      <c r="I79" s="77">
        <v>1075.2300000000014</v>
      </c>
      <c r="J79" s="79"/>
      <c r="K79" s="78"/>
      <c r="L79" s="77">
        <v>0</v>
      </c>
      <c r="M79" s="78"/>
      <c r="N79" s="78"/>
      <c r="O79" s="77">
        <v>0</v>
      </c>
      <c r="P79" s="79"/>
      <c r="Q79" s="78"/>
      <c r="R79" s="77">
        <v>0</v>
      </c>
      <c r="S79" s="115">
        <v>0</v>
      </c>
      <c r="T79" s="82">
        <v>369.53</v>
      </c>
      <c r="U79" s="80">
        <v>-369.53</v>
      </c>
      <c r="V79" s="77">
        <v>17133.2</v>
      </c>
      <c r="W79" s="77">
        <v>15238.51</v>
      </c>
      <c r="X79" s="77">
        <v>1894.69</v>
      </c>
      <c r="Y79" s="115">
        <v>13350</v>
      </c>
      <c r="Z79" s="175">
        <v>12398.41</v>
      </c>
      <c r="AA79" s="80">
        <v>951.5900000000001</v>
      </c>
      <c r="AB79" s="115">
        <v>3158.2</v>
      </c>
      <c r="AC79" s="82">
        <v>2405.1</v>
      </c>
      <c r="AD79" s="79">
        <v>753.0999999999999</v>
      </c>
      <c r="AE79" s="115"/>
      <c r="AF79" s="82"/>
      <c r="AG79" s="80">
        <v>0</v>
      </c>
      <c r="AH79" s="115">
        <v>625</v>
      </c>
      <c r="AI79" s="82">
        <v>435</v>
      </c>
      <c r="AJ79" s="79">
        <v>190</v>
      </c>
      <c r="AK79" s="77">
        <v>0</v>
      </c>
      <c r="AL79" s="77">
        <v>1188.9899999999998</v>
      </c>
    </row>
    <row r="80" spans="1:38" ht="24.75" customHeight="1">
      <c r="A80" s="42"/>
      <c r="B80" s="95" t="s">
        <v>129</v>
      </c>
      <c r="C80" s="14">
        <v>3930.9</v>
      </c>
      <c r="D80" s="1">
        <v>114601.59999999999</v>
      </c>
      <c r="E80" s="1">
        <v>101245.98</v>
      </c>
      <c r="F80" s="14">
        <v>13355.620000000006</v>
      </c>
      <c r="G80" s="14">
        <v>112322.59999999999</v>
      </c>
      <c r="H80" s="14">
        <v>99586.5</v>
      </c>
      <c r="I80" s="14">
        <v>12736.100000000004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823</v>
      </c>
      <c r="Q80" s="14">
        <v>0</v>
      </c>
      <c r="R80" s="14">
        <v>823</v>
      </c>
      <c r="S80" s="14">
        <v>1456</v>
      </c>
      <c r="T80" s="14">
        <v>1659.48</v>
      </c>
      <c r="U80" s="14">
        <v>-203.48000000000002</v>
      </c>
      <c r="V80" s="14">
        <v>118489.49999999999</v>
      </c>
      <c r="W80" s="14">
        <v>96216.64</v>
      </c>
      <c r="X80" s="14">
        <v>22272.86</v>
      </c>
      <c r="Y80" s="14">
        <v>94330.79999999999</v>
      </c>
      <c r="Z80" s="14">
        <v>82943.51000000001</v>
      </c>
      <c r="AA80" s="14">
        <v>11387.29</v>
      </c>
      <c r="AB80" s="14">
        <v>22801.7</v>
      </c>
      <c r="AC80" s="14">
        <v>12536.6</v>
      </c>
      <c r="AD80" s="14">
        <v>10265.1</v>
      </c>
      <c r="AE80" s="14">
        <v>0</v>
      </c>
      <c r="AF80" s="14">
        <v>0</v>
      </c>
      <c r="AG80" s="14">
        <v>0</v>
      </c>
      <c r="AH80" s="14">
        <v>1357</v>
      </c>
      <c r="AI80" s="14">
        <v>736.53</v>
      </c>
      <c r="AJ80" s="14">
        <v>620.47</v>
      </c>
      <c r="AK80" s="14">
        <v>0</v>
      </c>
      <c r="AL80" s="14">
        <v>8960.239999999996</v>
      </c>
    </row>
    <row r="81" spans="1:38" ht="15.75">
      <c r="A81" s="42"/>
      <c r="B81" s="96" t="s">
        <v>130</v>
      </c>
      <c r="C81" s="97">
        <v>81972.49999999999</v>
      </c>
      <c r="D81" s="97">
        <v>1329800.6900000002</v>
      </c>
      <c r="E81" s="97">
        <v>1310934.32</v>
      </c>
      <c r="F81" s="97">
        <v>552613.2699999999</v>
      </c>
      <c r="G81" s="97">
        <v>112376.79999999999</v>
      </c>
      <c r="H81" s="97">
        <v>100564.48</v>
      </c>
      <c r="I81" s="97">
        <v>12159.520000000004</v>
      </c>
      <c r="J81" s="97">
        <v>7650</v>
      </c>
      <c r="K81" s="97">
        <v>5907.6</v>
      </c>
      <c r="L81" s="97">
        <v>1742.4</v>
      </c>
      <c r="M81" s="97">
        <v>47874.3</v>
      </c>
      <c r="N81" s="97">
        <v>43329.55</v>
      </c>
      <c r="O81" s="97">
        <v>4544.749999999998</v>
      </c>
      <c r="P81" s="97">
        <v>1156456.2999999996</v>
      </c>
      <c r="Q81" s="97">
        <v>1153568.5999999996</v>
      </c>
      <c r="R81" s="97">
        <v>2887.700000000001</v>
      </c>
      <c r="S81" s="97">
        <v>5443.29</v>
      </c>
      <c r="T81" s="97">
        <v>7564.09</v>
      </c>
      <c r="U81" s="97">
        <v>-313.1399999999999</v>
      </c>
      <c r="V81" s="97">
        <v>1388474.8999999997</v>
      </c>
      <c r="W81" s="97">
        <v>1294313.5599999998</v>
      </c>
      <c r="X81" s="97">
        <v>89882.42</v>
      </c>
      <c r="Y81" s="97">
        <v>1195891.5000000002</v>
      </c>
      <c r="Z81" s="97">
        <v>1160631.86</v>
      </c>
      <c r="AA81" s="97">
        <v>34307.62000000001</v>
      </c>
      <c r="AB81" s="97">
        <v>177239.40000000005</v>
      </c>
      <c r="AC81" s="97">
        <v>125212.22</v>
      </c>
      <c r="AD81" s="97">
        <v>51583.380000000005</v>
      </c>
      <c r="AE81" s="97">
        <v>303.2</v>
      </c>
      <c r="AF81" s="97">
        <v>199.6</v>
      </c>
      <c r="AG81" s="97">
        <v>103.6</v>
      </c>
      <c r="AH81" s="97">
        <v>15040.800000000001</v>
      </c>
      <c r="AI81" s="97">
        <v>8269.880000000001</v>
      </c>
      <c r="AJ81" s="97">
        <v>3887.8200000000006</v>
      </c>
      <c r="AK81" s="97">
        <v>23235.290000000026</v>
      </c>
      <c r="AL81" s="97">
        <v>98593.26000000001</v>
      </c>
    </row>
    <row r="82" spans="1:40" s="83" customFormat="1" ht="23.25" customHeight="1">
      <c r="A82" s="74"/>
      <c r="B82" s="136" t="s">
        <v>50</v>
      </c>
      <c r="C82" s="79"/>
      <c r="D82" s="77">
        <v>0</v>
      </c>
      <c r="E82" s="77">
        <v>0</v>
      </c>
      <c r="F82" s="77">
        <v>0</v>
      </c>
      <c r="G82" s="79"/>
      <c r="H82" s="79"/>
      <c r="I82" s="77">
        <v>0</v>
      </c>
      <c r="J82" s="78"/>
      <c r="K82" s="79"/>
      <c r="L82" s="77">
        <v>0</v>
      </c>
      <c r="M82" s="79"/>
      <c r="N82" s="79"/>
      <c r="O82" s="77">
        <v>0</v>
      </c>
      <c r="P82" s="79"/>
      <c r="Q82" s="79"/>
      <c r="R82" s="77">
        <v>0</v>
      </c>
      <c r="S82" s="80"/>
      <c r="T82" s="115"/>
      <c r="U82" s="77">
        <v>0</v>
      </c>
      <c r="V82" s="77">
        <v>0</v>
      </c>
      <c r="W82" s="77">
        <v>0</v>
      </c>
      <c r="X82" s="77">
        <v>0</v>
      </c>
      <c r="Y82" s="82"/>
      <c r="Z82" s="122"/>
      <c r="AA82" s="77">
        <v>0</v>
      </c>
      <c r="AB82" s="82"/>
      <c r="AC82" s="115"/>
      <c r="AD82" s="77">
        <v>0</v>
      </c>
      <c r="AE82" s="82"/>
      <c r="AF82" s="115"/>
      <c r="AG82" s="77">
        <v>0</v>
      </c>
      <c r="AH82" s="82"/>
      <c r="AI82" s="115"/>
      <c r="AJ82" s="77">
        <v>0</v>
      </c>
      <c r="AK82" s="77"/>
      <c r="AL82" s="77">
        <v>0</v>
      </c>
      <c r="AM82" s="137"/>
      <c r="AN82" s="138"/>
    </row>
    <row r="83" spans="1:38" ht="17.25">
      <c r="A83" s="42"/>
      <c r="B83" s="42"/>
      <c r="C83" s="98">
        <v>81972.49999999999</v>
      </c>
      <c r="D83" s="5">
        <v>1329800.6899999995</v>
      </c>
      <c r="E83" s="5">
        <v>1310934.3199999996</v>
      </c>
      <c r="F83" s="5">
        <v>18866.36999999988</v>
      </c>
      <c r="G83" s="98">
        <v>112376.79999999999</v>
      </c>
      <c r="H83" s="98">
        <v>100564.48</v>
      </c>
      <c r="I83" s="98">
        <v>12159.520000000004</v>
      </c>
      <c r="J83" s="98">
        <v>7650</v>
      </c>
      <c r="K83" s="98">
        <v>5907.6</v>
      </c>
      <c r="L83" s="98">
        <v>1742.4</v>
      </c>
      <c r="M83" s="98">
        <v>47874.3</v>
      </c>
      <c r="N83" s="98">
        <v>43329.55</v>
      </c>
      <c r="O83" s="98">
        <v>4544.749999999998</v>
      </c>
      <c r="P83" s="98">
        <v>1156456.2999999996</v>
      </c>
      <c r="Q83" s="98">
        <v>1153568.5999999996</v>
      </c>
      <c r="R83" s="98">
        <v>2887.700000000001</v>
      </c>
      <c r="S83" s="98">
        <v>5443.29</v>
      </c>
      <c r="T83" s="98">
        <v>7564.09</v>
      </c>
      <c r="U83" s="98">
        <v>-313.1399999999999</v>
      </c>
      <c r="V83" s="5">
        <v>1388474.9000000004</v>
      </c>
      <c r="W83" s="5">
        <v>1294313.56</v>
      </c>
      <c r="X83" s="5">
        <v>94161.34000000032</v>
      </c>
      <c r="Y83" s="98">
        <v>1195891.5000000002</v>
      </c>
      <c r="Z83" s="99">
        <v>1160631.86</v>
      </c>
      <c r="AA83" s="98">
        <v>34307.62000000001</v>
      </c>
      <c r="AB83" s="98">
        <v>177239.40000000005</v>
      </c>
      <c r="AC83" s="98">
        <v>125212.22</v>
      </c>
      <c r="AD83" s="98">
        <v>51583.380000000005</v>
      </c>
      <c r="AE83" s="98">
        <v>303.2</v>
      </c>
      <c r="AF83" s="98">
        <v>199.6</v>
      </c>
      <c r="AG83" s="98">
        <v>103.6</v>
      </c>
      <c r="AH83" s="98">
        <v>15040.800000000001</v>
      </c>
      <c r="AI83" s="98">
        <v>8269.880000000001</v>
      </c>
      <c r="AJ83" s="98">
        <v>3887.8200000000006</v>
      </c>
      <c r="AK83" s="98">
        <v>23235.290000000026</v>
      </c>
      <c r="AL83" s="98">
        <v>98593.26000000001</v>
      </c>
    </row>
    <row r="84" spans="5:26" ht="15.75">
      <c r="E84" s="168"/>
      <c r="H84" s="101"/>
      <c r="K84" s="13">
        <f>K83+T83</f>
        <v>13471.69</v>
      </c>
      <c r="Z84" s="11">
        <v>1252</v>
      </c>
    </row>
    <row r="86" spans="8:26" ht="15.75">
      <c r="H86" s="15"/>
      <c r="I86" s="43"/>
      <c r="Z86" s="176">
        <f>Z83+Z84</f>
        <v>1161883.86</v>
      </c>
    </row>
    <row r="87" spans="6:9" ht="15.75">
      <c r="F87" s="168" t="s">
        <v>33</v>
      </c>
      <c r="I87" s="102" t="s">
        <v>34</v>
      </c>
    </row>
    <row r="88" spans="8:9" ht="15.75">
      <c r="H88" s="168"/>
      <c r="I88" s="101" t="s">
        <v>35</v>
      </c>
    </row>
    <row r="89" spans="8:9" ht="15.75">
      <c r="H89" s="202"/>
      <c r="I89" s="202"/>
    </row>
    <row r="90" spans="6:9" ht="15.75">
      <c r="F90" s="168" t="s">
        <v>36</v>
      </c>
      <c r="I90" s="102" t="s">
        <v>34</v>
      </c>
    </row>
    <row r="91" spans="6:9" ht="15.75">
      <c r="F91" s="168"/>
      <c r="I91" s="101" t="s">
        <v>35</v>
      </c>
    </row>
  </sheetData>
  <sheetProtection/>
  <mergeCells count="20">
    <mergeCell ref="AM27:AQ32"/>
    <mergeCell ref="AM45:AM48"/>
    <mergeCell ref="AM66:AM69"/>
    <mergeCell ref="H89:I89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A17:A19"/>
    <mergeCell ref="B17:B19"/>
    <mergeCell ref="C17:C19"/>
    <mergeCell ref="D17:F18"/>
    <mergeCell ref="G17:U17"/>
    <mergeCell ref="V17:X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2019-10-22T12:32:34Z</cp:lastPrinted>
  <dcterms:created xsi:type="dcterms:W3CDTF">2012-10-12T11:29:17Z</dcterms:created>
  <dcterms:modified xsi:type="dcterms:W3CDTF">2020-01-22T13:32:16Z</dcterms:modified>
  <cp:category/>
  <cp:version/>
  <cp:contentType/>
  <cp:contentStatus/>
</cp:coreProperties>
</file>