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Sheet3" sheetId="7" r:id="rId1"/>
    <sheet name="Sheet1" sheetId="8" r:id="rId2"/>
  </sheets>
  <calcPr calcId="124519"/>
</workbook>
</file>

<file path=xl/calcChain.xml><?xml version="1.0" encoding="utf-8"?>
<calcChain xmlns="http://schemas.openxmlformats.org/spreadsheetml/2006/main">
  <c r="K14" i="8"/>
  <c r="M14" s="1"/>
  <c r="G14"/>
  <c r="G13"/>
  <c r="K13" s="1"/>
  <c r="M13" s="1"/>
  <c r="K12"/>
  <c r="M12" s="1"/>
  <c r="G12"/>
  <c r="G11"/>
  <c r="K11" s="1"/>
  <c r="M11" s="1"/>
  <c r="K10"/>
  <c r="M10" s="1"/>
  <c r="G10"/>
  <c r="G9"/>
  <c r="K9" s="1"/>
  <c r="M9" s="1"/>
  <c r="E30" i="7"/>
  <c r="F30"/>
  <c r="G30"/>
  <c r="D30"/>
  <c r="H18"/>
  <c r="H17"/>
  <c r="G16"/>
  <c r="F16"/>
  <c r="E16"/>
  <c r="D16"/>
  <c r="G15"/>
  <c r="F15"/>
  <c r="E15"/>
  <c r="D15"/>
  <c r="G10"/>
  <c r="F10"/>
  <c r="E10"/>
  <c r="D10"/>
  <c r="F9"/>
  <c r="M15" i="8" l="1"/>
</calcChain>
</file>

<file path=xl/sharedStrings.xml><?xml version="1.0" encoding="utf-8"?>
<sst xmlns="http://schemas.openxmlformats.org/spreadsheetml/2006/main" count="96" uniqueCount="69">
  <si>
    <t xml:space="preserve">               հատկացված գումարների մասին</t>
  </si>
  <si>
    <t xml:space="preserve">Ծրագրի կոդը </t>
  </si>
  <si>
    <t>Ծրագրի անվանումը</t>
  </si>
  <si>
    <t>01-01-01-03</t>
  </si>
  <si>
    <t>Վայոց ձորի մարզպետարանի ապարատի պահպանման ծախսեր</t>
  </si>
  <si>
    <t>Մշակույթ,այդ թվում</t>
  </si>
  <si>
    <t>Թանգարանային ծառայություններ և ցուցահանդեսներ/սուբսիդիա/</t>
  </si>
  <si>
    <t>համայնքի մշակույթի և ազատ ժամանցի կազմակերպում/սուբսիդիա/</t>
  </si>
  <si>
    <t>Մշակույթային միջոցառումների իրականացում/սուբսիդիա/</t>
  </si>
  <si>
    <t>Կրթություն,այդ թվում</t>
  </si>
  <si>
    <t>Հանրակրթակա ուսուցում</t>
  </si>
  <si>
    <t>09-01-02-01</t>
  </si>
  <si>
    <t>Տարրական հանրակրթական ուսուցում</t>
  </si>
  <si>
    <t>09-01-02-04</t>
  </si>
  <si>
    <t>Տարրական  ներառական հանրակրթական ուսուցում</t>
  </si>
  <si>
    <t>09-02-01-02</t>
  </si>
  <si>
    <t>Հիմնական  հանրակրթական ուսուցում</t>
  </si>
  <si>
    <t>09-02-01-05</t>
  </si>
  <si>
    <t>Հիմնական   ներառական հանրակրթական ուսուցում</t>
  </si>
  <si>
    <t>09-02-02-02</t>
  </si>
  <si>
    <t>Միջնակարգ  հանրակրթական ուսուցում</t>
  </si>
  <si>
    <t>09-05-01-02</t>
  </si>
  <si>
    <t>Արտադպրոցական դաստիարակություն</t>
  </si>
  <si>
    <t>09-05-01-05</t>
  </si>
  <si>
    <t>Երաժշտական և արվեստի դպրոցներում ազգային,փողային և լարային նվագարանների գծով ուսուցում</t>
  </si>
  <si>
    <t>Հանրակրթական դպրոցների մանկավարժների և դպրոցահասակ երեխաների տեղափոխման ծախսեր</t>
  </si>
  <si>
    <t>Մարզային նշանակության ավտոճանապարհների ձմեռային պահպանում, ընթացիկ պահպանում և շահագործում</t>
  </si>
  <si>
    <t>Ընդամենը</t>
  </si>
  <si>
    <t>09-01-01-01</t>
  </si>
  <si>
    <t>Նախադպրոցական կրթություն</t>
  </si>
  <si>
    <t xml:space="preserve"> </t>
  </si>
  <si>
    <t>Առաջին եռամսյակ</t>
  </si>
  <si>
    <t>08-02-02-01</t>
  </si>
  <si>
    <t>08-02-05-03</t>
  </si>
  <si>
    <t>04-05-01-05</t>
  </si>
  <si>
    <t>08-02-03-01</t>
  </si>
  <si>
    <t>09-06-01-12</t>
  </si>
  <si>
    <t>9ամիս</t>
  </si>
  <si>
    <t>Առաջին կիսամյակ</t>
  </si>
  <si>
    <t>տարի</t>
  </si>
  <si>
    <t>Դասագրքեր</t>
  </si>
  <si>
    <t>10-09-02-02</t>
  </si>
  <si>
    <t>Պետական հիմնարկների և կազմակերպությունների աշխատողների սոցիալակ փաթեթով ապահովում                          /06.02.2014թ թիվ 122-Ն որոշում</t>
  </si>
  <si>
    <t>09-06-01-11</t>
  </si>
  <si>
    <t>09-06-01-33</t>
  </si>
  <si>
    <t>Սննդով ապահովում</t>
  </si>
  <si>
    <t xml:space="preserve">ՀՀ 2015թ. պետական բյուջեից Վայոց ձորի մարզպետարանին </t>
  </si>
  <si>
    <t>Ձև N 10</t>
  </si>
  <si>
    <t>Հ Ա Շ Վ Ա Ր Կ</t>
  </si>
  <si>
    <t>հ/հ</t>
  </si>
  <si>
    <t>Բնակավայրը</t>
  </si>
  <si>
    <t>Շենքի տեսակը  (քար / պանելային,  միաձույլ)</t>
  </si>
  <si>
    <t xml:space="preserve">Շենքի ընդհանուր ծավալը (խոր/մետր) հաշվարկված արտաքին չափերով </t>
  </si>
  <si>
    <t>այդ թվում` զբաղեցրած տարածքի ծավալը (խոր. մետր)</t>
  </si>
  <si>
    <t>Ջերմային էներգիայի տարեկան ծախսի նորմը                   (Գկալ/ խոր.մետր)</t>
  </si>
  <si>
    <t>Ընդամենը  տարեկան ծախսի նորմը (Գկալ/ խոր.մետր)</t>
  </si>
  <si>
    <t xml:space="preserve"> Բնական գազով աշխատող կաթսաներ (խոր/մետր)</t>
  </si>
  <si>
    <t>Բնական գազով աշխատող անհատական ջեռուցիչ սարքեր, վառարաններ</t>
  </si>
  <si>
    <t>Հեղուկ վառելիք անհատական ջեռուցիչ սարքերի, վառարանների համար (կգ)</t>
  </si>
  <si>
    <t>Ընդամենը  տարեկան ծախս          (Գկալ/ խոր.մետր)</t>
  </si>
  <si>
    <t>Սակագինը (հազ. դրամ)</t>
  </si>
  <si>
    <t>Ընդամենը ջեռուցման  ծախս                        (հազ. դրամ)</t>
  </si>
  <si>
    <t>ք.Եղեգնաձոր</t>
  </si>
  <si>
    <t xml:space="preserve">քար </t>
  </si>
  <si>
    <t>x</t>
  </si>
  <si>
    <t>պանելային,  միաձույլ</t>
  </si>
  <si>
    <t>.</t>
  </si>
  <si>
    <t>ՀՀ կառավարության 2005 թվականի ապրիլի 28-ի N 629-Ն որոշման պահանջներին համապատասխան:</t>
  </si>
  <si>
    <t>ՀՀ  Վայոց ձորի մարզի Եղեգնաձորի երաժշտական դպրոցի վարչական շենքերի 2015 թվականի ջեռուցման համար անհրաժեշտ  ծախսերի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</si>
</sst>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1"/>
      <color indexed="10"/>
      <name val="GHEA Grapalat"/>
      <family val="3"/>
    </font>
    <font>
      <b/>
      <sz val="11"/>
      <name val="GHEA Grapalat"/>
      <family val="3"/>
    </font>
    <font>
      <b/>
      <sz val="11"/>
      <color rgb="FFFF0000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GHEA Grapalat"/>
      <family val="3"/>
    </font>
    <font>
      <b/>
      <sz val="12"/>
      <color rgb="FFFF0000"/>
      <name val="GHEA Grapalat"/>
      <family val="3"/>
    </font>
    <font>
      <b/>
      <sz val="12"/>
      <name val="GHEA Grapalat"/>
      <family val="3"/>
    </font>
    <font>
      <sz val="9.5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u/>
      <sz val="10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/>
    <xf numFmtId="0" fontId="10" fillId="0" borderId="1" xfId="0" applyFont="1" applyBorder="1" applyAlignment="1"/>
    <xf numFmtId="164" fontId="10" fillId="0" borderId="1" xfId="0" applyNumberFormat="1" applyFont="1" applyBorder="1" applyAlignment="1">
      <alignment horizontal="center" wrapText="1"/>
    </xf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Continuous" wrapText="1"/>
    </xf>
    <xf numFmtId="0" fontId="13" fillId="2" borderId="0" xfId="0" applyFont="1" applyFill="1" applyAlignment="1">
      <alignment wrapText="1"/>
    </xf>
    <xf numFmtId="0" fontId="1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" fillId="2" borderId="0" xfId="0" applyFont="1" applyFill="1"/>
    <xf numFmtId="0" fontId="14" fillId="2" borderId="2" xfId="0" applyFont="1" applyFill="1" applyBorder="1" applyAlignment="1">
      <alignment horizont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Continuous" wrapText="1"/>
    </xf>
    <xf numFmtId="0" fontId="1" fillId="2" borderId="0" xfId="0" applyFont="1" applyFill="1" applyAlignment="1">
      <alignment horizontal="centerContinuous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Continuous" wrapText="1"/>
    </xf>
    <xf numFmtId="0" fontId="16" fillId="2" borderId="1" xfId="0" applyFont="1" applyFill="1" applyBorder="1" applyAlignment="1">
      <alignment horizont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wrapText="1"/>
    </xf>
    <xf numFmtId="0" fontId="1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Continuous" wrapText="1"/>
    </xf>
    <xf numFmtId="0" fontId="17" fillId="2" borderId="0" xfId="0" applyFont="1" applyFill="1" applyBorder="1" applyAlignment="1">
      <alignment horizontal="centerContinuous" wrapText="1"/>
    </xf>
    <xf numFmtId="0" fontId="17" fillId="2" borderId="0" xfId="0" applyFont="1" applyFill="1" applyBorder="1" applyAlignment="1">
      <alignment horizontal="center" vertical="distributed" wrapText="1" readingOrder="1"/>
    </xf>
    <xf numFmtId="164" fontId="17" fillId="2" borderId="0" xfId="0" applyNumberFormat="1" applyFont="1" applyFill="1" applyBorder="1" applyAlignment="1">
      <alignment horizontal="center" vertical="distributed" wrapText="1" readingOrder="1"/>
    </xf>
    <xf numFmtId="0" fontId="13" fillId="0" borderId="0" xfId="0" applyFont="1" applyAlignment="1">
      <alignment wrapText="1"/>
    </xf>
    <xf numFmtId="164" fontId="13" fillId="2" borderId="0" xfId="0" applyNumberFormat="1" applyFont="1" applyFill="1" applyBorder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Continuous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topLeftCell="A25" zoomScale="60" workbookViewId="0">
      <selection activeCell="G31" sqref="G31"/>
    </sheetView>
  </sheetViews>
  <sheetFormatPr defaultColWidth="33.5703125" defaultRowHeight="51" customHeight="1"/>
  <cols>
    <col min="1" max="1" width="7.85546875" style="1" customWidth="1"/>
    <col min="2" max="2" width="19.5703125" style="1" customWidth="1"/>
    <col min="3" max="3" width="52" style="1" customWidth="1"/>
    <col min="4" max="4" width="13.28515625" style="1" customWidth="1"/>
    <col min="5" max="5" width="16" style="1" customWidth="1"/>
    <col min="6" max="6" width="13" style="1" customWidth="1"/>
    <col min="7" max="7" width="17.28515625" style="1" customWidth="1"/>
    <col min="8" max="16384" width="33.5703125" style="1"/>
  </cols>
  <sheetData>
    <row r="1" spans="1:7" ht="13.5"/>
    <row r="2" spans="1:7" ht="13.5"/>
    <row r="3" spans="1:7" ht="16.5">
      <c r="B3" s="1" t="s">
        <v>30</v>
      </c>
      <c r="C3" s="2" t="s">
        <v>46</v>
      </c>
      <c r="D3" s="2"/>
    </row>
    <row r="4" spans="1:7" ht="16.5">
      <c r="C4" s="2" t="s">
        <v>0</v>
      </c>
      <c r="D4" s="2"/>
    </row>
    <row r="5" spans="1:7" ht="13.5"/>
    <row r="6" spans="1:7" ht="33">
      <c r="B6" s="5" t="s">
        <v>1</v>
      </c>
      <c r="C6" s="6" t="s">
        <v>2</v>
      </c>
      <c r="D6" s="7" t="s">
        <v>31</v>
      </c>
      <c r="E6" s="7" t="s">
        <v>38</v>
      </c>
      <c r="F6" s="7" t="s">
        <v>37</v>
      </c>
      <c r="G6" s="7" t="s">
        <v>39</v>
      </c>
    </row>
    <row r="7" spans="1:7" ht="16.5">
      <c r="B7" s="5"/>
      <c r="C7" s="5"/>
      <c r="D7" s="5"/>
      <c r="E7" s="5"/>
      <c r="F7" s="5"/>
      <c r="G7" s="5"/>
    </row>
    <row r="8" spans="1:7" ht="33">
      <c r="A8" s="13"/>
      <c r="B8" s="14" t="s">
        <v>3</v>
      </c>
      <c r="C8" s="12" t="s">
        <v>4</v>
      </c>
      <c r="D8" s="15">
        <v>73015.899999999994</v>
      </c>
      <c r="E8" s="15">
        <v>88182.5</v>
      </c>
      <c r="F8" s="15">
        <v>99858.1</v>
      </c>
      <c r="G8" s="16">
        <v>376522.3</v>
      </c>
    </row>
    <row r="9" spans="1:7" ht="17.25">
      <c r="B9" s="5"/>
      <c r="C9" s="5"/>
      <c r="D9" s="17">
        <v>0</v>
      </c>
      <c r="E9" s="17"/>
      <c r="F9" s="17">
        <f t="shared" ref="F9" si="0">D9-E9</f>
        <v>0</v>
      </c>
      <c r="G9" s="17"/>
    </row>
    <row r="10" spans="1:7" ht="17.25">
      <c r="B10" s="5"/>
      <c r="C10" s="11" t="s">
        <v>5</v>
      </c>
      <c r="D10" s="17">
        <f>D11+D12+D13</f>
        <v>4156.1000000000004</v>
      </c>
      <c r="E10" s="17">
        <f t="shared" ref="E10:G10" si="1">E11+E12+E13</f>
        <v>9241.2999999999993</v>
      </c>
      <c r="F10" s="17">
        <f t="shared" si="1"/>
        <v>14594.6</v>
      </c>
      <c r="G10" s="17">
        <f t="shared" si="1"/>
        <v>22199.9</v>
      </c>
    </row>
    <row r="11" spans="1:7" ht="33">
      <c r="B11" s="8" t="s">
        <v>32</v>
      </c>
      <c r="C11" s="7" t="s">
        <v>6</v>
      </c>
      <c r="D11" s="15">
        <v>2929.1</v>
      </c>
      <c r="E11" s="17">
        <v>6348.8</v>
      </c>
      <c r="F11" s="17">
        <v>9808.2000000000007</v>
      </c>
      <c r="G11" s="17">
        <v>14979.6</v>
      </c>
    </row>
    <row r="12" spans="1:7" ht="33">
      <c r="B12" s="8" t="s">
        <v>35</v>
      </c>
      <c r="C12" s="7" t="s">
        <v>7</v>
      </c>
      <c r="D12" s="15">
        <v>377</v>
      </c>
      <c r="E12" s="17">
        <v>942.5</v>
      </c>
      <c r="F12" s="17">
        <v>1517.9</v>
      </c>
      <c r="G12" s="18">
        <v>2281.8000000000002</v>
      </c>
    </row>
    <row r="13" spans="1:7" ht="33">
      <c r="B13" s="8" t="s">
        <v>33</v>
      </c>
      <c r="C13" s="7" t="s">
        <v>8</v>
      </c>
      <c r="D13" s="15">
        <v>850</v>
      </c>
      <c r="E13" s="17">
        <v>1950</v>
      </c>
      <c r="F13" s="17">
        <v>3268.5</v>
      </c>
      <c r="G13" s="17">
        <v>4938.5</v>
      </c>
    </row>
    <row r="14" spans="1:7" ht="17.25">
      <c r="B14" s="5"/>
      <c r="C14" s="7"/>
      <c r="D14" s="17">
        <v>0</v>
      </c>
      <c r="E14" s="17"/>
      <c r="F14" s="17">
        <v>0</v>
      </c>
      <c r="G14" s="17"/>
    </row>
    <row r="15" spans="1:7" ht="17.25">
      <c r="B15" s="5"/>
      <c r="C15" s="10" t="s">
        <v>9</v>
      </c>
      <c r="D15" s="17">
        <f>D16+D23+D24+D25+D27</f>
        <v>346277.90000000008</v>
      </c>
      <c r="E15" s="17">
        <f>E16+E23+E24+E25+E27</f>
        <v>781401.1</v>
      </c>
      <c r="F15" s="17">
        <f>F16+F23+F24+F25+F27</f>
        <v>1219975.3999999999</v>
      </c>
      <c r="G15" s="17">
        <f>G16+G23+G24+G25+G27</f>
        <v>1850424.0000000002</v>
      </c>
    </row>
    <row r="16" spans="1:7" ht="27" customHeight="1">
      <c r="B16" s="5"/>
      <c r="C16" s="5" t="s">
        <v>10</v>
      </c>
      <c r="D16" s="17">
        <f>D18+D19+D20+D21+D22+D17</f>
        <v>329120.40000000002</v>
      </c>
      <c r="E16" s="17">
        <f t="shared" ref="E16:G16" si="2">E18+E19+E20+E21+E22+E17</f>
        <v>741221.89999999991</v>
      </c>
      <c r="F16" s="17">
        <f t="shared" si="2"/>
        <v>1156316.1000000001</v>
      </c>
      <c r="G16" s="17">
        <f t="shared" si="2"/>
        <v>1752697.1</v>
      </c>
    </row>
    <row r="17" spans="2:8" ht="27" customHeight="1">
      <c r="B17" s="8" t="s">
        <v>28</v>
      </c>
      <c r="C17" s="5" t="s">
        <v>29</v>
      </c>
      <c r="D17" s="17">
        <v>3682.7</v>
      </c>
      <c r="E17" s="17">
        <v>8500</v>
      </c>
      <c r="F17" s="17">
        <v>13317.3</v>
      </c>
      <c r="G17" s="17">
        <v>19906.3</v>
      </c>
      <c r="H17" s="1">
        <f>G18+G20+G22</f>
        <v>1678308.7999999998</v>
      </c>
    </row>
    <row r="18" spans="2:8" ht="51" customHeight="1">
      <c r="B18" s="8" t="s">
        <v>11</v>
      </c>
      <c r="C18" s="5" t="s">
        <v>12</v>
      </c>
      <c r="D18" s="15">
        <v>109742.5</v>
      </c>
      <c r="E18" s="17">
        <v>246290.6</v>
      </c>
      <c r="F18" s="17">
        <v>384682.4</v>
      </c>
      <c r="G18" s="19">
        <v>583736.6</v>
      </c>
      <c r="H18" s="1">
        <f>G18+G20+G22</f>
        <v>1678308.7999999998</v>
      </c>
    </row>
    <row r="19" spans="2:8" ht="27" customHeight="1">
      <c r="B19" s="8" t="s">
        <v>13</v>
      </c>
      <c r="C19" s="5" t="s">
        <v>14</v>
      </c>
      <c r="D19" s="15">
        <v>5740.7</v>
      </c>
      <c r="E19" s="17">
        <v>13563.2</v>
      </c>
      <c r="F19" s="17">
        <v>21417.200000000001</v>
      </c>
      <c r="G19" s="17">
        <v>31542.2</v>
      </c>
    </row>
    <row r="20" spans="2:8" ht="27" customHeight="1">
      <c r="B20" s="8" t="s">
        <v>15</v>
      </c>
      <c r="C20" s="5" t="s">
        <v>16</v>
      </c>
      <c r="D20" s="15">
        <v>134569</v>
      </c>
      <c r="E20" s="17">
        <v>302780.3</v>
      </c>
      <c r="F20" s="17">
        <v>471707.4</v>
      </c>
      <c r="G20" s="17">
        <v>715792.7</v>
      </c>
    </row>
    <row r="21" spans="2:8" ht="27" customHeight="1">
      <c r="B21" s="8" t="s">
        <v>17</v>
      </c>
      <c r="C21" s="5" t="s">
        <v>18</v>
      </c>
      <c r="D21" s="15">
        <v>4175</v>
      </c>
      <c r="E21" s="17">
        <v>9864.1</v>
      </c>
      <c r="F21" s="17">
        <v>15576.1</v>
      </c>
      <c r="G21" s="17">
        <v>22939.8</v>
      </c>
    </row>
    <row r="22" spans="2:8" ht="27" customHeight="1">
      <c r="B22" s="5" t="s">
        <v>19</v>
      </c>
      <c r="C22" s="5" t="s">
        <v>20</v>
      </c>
      <c r="D22" s="15">
        <v>71210.5</v>
      </c>
      <c r="E22" s="17">
        <v>160223.70000000001</v>
      </c>
      <c r="F22" s="21">
        <v>249615.7</v>
      </c>
      <c r="G22" s="17">
        <v>378779.5</v>
      </c>
    </row>
    <row r="23" spans="2:8" ht="27" customHeight="1">
      <c r="B23" s="8" t="s">
        <v>21</v>
      </c>
      <c r="C23" s="5" t="s">
        <v>22</v>
      </c>
      <c r="D23" s="15">
        <v>9509.7000000000007</v>
      </c>
      <c r="E23" s="17">
        <v>22014.3</v>
      </c>
      <c r="F23" s="17">
        <v>34676.400000000001</v>
      </c>
      <c r="G23" s="17">
        <v>52540</v>
      </c>
    </row>
    <row r="24" spans="2:8" ht="34.5" customHeight="1">
      <c r="B24" s="8" t="s">
        <v>23</v>
      </c>
      <c r="C24" s="7" t="s">
        <v>24</v>
      </c>
      <c r="D24" s="15">
        <v>3875.4</v>
      </c>
      <c r="E24" s="17">
        <v>9676.9</v>
      </c>
      <c r="F24" s="17">
        <v>15478.4</v>
      </c>
      <c r="G24" s="17">
        <v>23206</v>
      </c>
    </row>
    <row r="25" spans="2:8" ht="52.5" customHeight="1">
      <c r="B25" s="8" t="s">
        <v>36</v>
      </c>
      <c r="C25" s="7" t="s">
        <v>25</v>
      </c>
      <c r="D25" s="17">
        <v>3772.4</v>
      </c>
      <c r="E25" s="17">
        <v>8488</v>
      </c>
      <c r="F25" s="17">
        <v>13504.5</v>
      </c>
      <c r="G25" s="17">
        <v>20066.099999999999</v>
      </c>
    </row>
    <row r="26" spans="2:8" ht="52.5" customHeight="1">
      <c r="B26" s="8" t="s">
        <v>44</v>
      </c>
      <c r="C26" s="9" t="s">
        <v>45</v>
      </c>
      <c r="D26" s="17">
        <v>11080.9</v>
      </c>
      <c r="E26" s="17">
        <v>24932.1</v>
      </c>
      <c r="F26" s="17">
        <v>38842.199999999997</v>
      </c>
      <c r="G26" s="17">
        <v>58941.1</v>
      </c>
    </row>
    <row r="27" spans="2:8" ht="51" customHeight="1">
      <c r="B27" s="8" t="s">
        <v>43</v>
      </c>
      <c r="C27" s="7" t="s">
        <v>40</v>
      </c>
      <c r="D27" s="17">
        <v>0</v>
      </c>
      <c r="E27" s="17">
        <v>0</v>
      </c>
      <c r="F27" s="17">
        <v>0</v>
      </c>
      <c r="G27" s="17">
        <v>1914.8</v>
      </c>
    </row>
    <row r="28" spans="2:8" ht="90.75" customHeight="1">
      <c r="B28" s="8" t="s">
        <v>34</v>
      </c>
      <c r="C28" s="9" t="s">
        <v>26</v>
      </c>
      <c r="D28" s="15">
        <v>35311</v>
      </c>
      <c r="E28" s="17">
        <v>44517</v>
      </c>
      <c r="F28" s="17">
        <v>57364</v>
      </c>
      <c r="G28" s="19">
        <v>68700</v>
      </c>
    </row>
    <row r="29" spans="2:8" ht="61.5" customHeight="1">
      <c r="B29" s="3" t="s">
        <v>41</v>
      </c>
      <c r="C29" s="20" t="s">
        <v>42</v>
      </c>
      <c r="D29" s="22">
        <v>23562</v>
      </c>
      <c r="E29" s="22">
        <v>47124</v>
      </c>
      <c r="F29" s="22">
        <v>70686</v>
      </c>
      <c r="G29" s="23">
        <v>94248</v>
      </c>
    </row>
    <row r="30" spans="2:8" ht="27" customHeight="1">
      <c r="B30" s="5"/>
      <c r="C30" s="6" t="s">
        <v>27</v>
      </c>
      <c r="D30" s="17">
        <f>D28+D15+D10+D8+D29</f>
        <v>482322.9</v>
      </c>
      <c r="E30" s="17">
        <f t="shared" ref="E30:G30" si="3">E28+E15+E10+E8+E29</f>
        <v>970465.9</v>
      </c>
      <c r="F30" s="17">
        <f t="shared" si="3"/>
        <v>1462478.1</v>
      </c>
      <c r="G30" s="17">
        <f t="shared" si="3"/>
        <v>2412094.2000000002</v>
      </c>
    </row>
    <row r="31" spans="2:8" s="4" customFormat="1" ht="13.5"/>
    <row r="32" spans="2:8" s="4" customFormat="1" ht="13.5"/>
    <row r="33" s="4" customFormat="1" ht="13.5"/>
  </sheetData>
  <pageMargins left="0.2" right="0.2" top="0.37" bottom="0.19" header="0.31496062992125984" footer="0.19"/>
  <pageSetup paperSize="9" scale="72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A13" workbookViewId="0">
      <selection activeCell="A18" sqref="A18:XFD19"/>
    </sheetView>
  </sheetViews>
  <sheetFormatPr defaultRowHeight="13.5"/>
  <cols>
    <col min="1" max="1" width="9.140625" style="61"/>
    <col min="2" max="2" width="14.140625" style="57" customWidth="1"/>
    <col min="3" max="3" width="14.7109375" style="64" customWidth="1"/>
    <col min="4" max="4" width="9.140625" style="57"/>
    <col min="5" max="5" width="10.42578125" style="57" customWidth="1"/>
    <col min="6" max="10" width="9.140625" style="64"/>
    <col min="11" max="12" width="9.140625" style="61"/>
    <col min="13" max="16384" width="9.140625" style="1"/>
  </cols>
  <sheetData>
    <row r="1" spans="1:14" s="30" customFormat="1">
      <c r="A1" s="24"/>
      <c r="B1" s="25"/>
      <c r="C1" s="25"/>
      <c r="D1" s="26"/>
      <c r="E1" s="26"/>
      <c r="F1" s="25"/>
      <c r="G1" s="25"/>
      <c r="H1" s="27"/>
      <c r="I1" s="27"/>
      <c r="J1" s="28"/>
      <c r="K1" s="28"/>
      <c r="L1" s="29" t="s">
        <v>47</v>
      </c>
      <c r="M1" s="25"/>
      <c r="N1" s="28"/>
    </row>
    <row r="2" spans="1:14" s="30" customFormat="1">
      <c r="A2" s="24"/>
      <c r="B2" s="25"/>
      <c r="C2" s="25"/>
      <c r="D2" s="26"/>
      <c r="E2" s="26"/>
      <c r="F2" s="25"/>
      <c r="G2" s="25"/>
      <c r="H2" s="27"/>
      <c r="I2" s="27"/>
      <c r="J2" s="28"/>
      <c r="K2" s="27"/>
      <c r="L2" s="27"/>
      <c r="M2" s="27"/>
      <c r="N2" s="28"/>
    </row>
    <row r="3" spans="1:14" s="30" customFormat="1" ht="14.25" thickBot="1">
      <c r="B3" s="31"/>
      <c r="C3" s="31"/>
      <c r="D3" s="31"/>
      <c r="E3" s="31"/>
      <c r="F3" s="31"/>
      <c r="G3" s="32"/>
    </row>
    <row r="4" spans="1:14" s="30" customFormat="1">
      <c r="A4" s="28"/>
      <c r="B4" s="33" t="s">
        <v>48</v>
      </c>
      <c r="C4" s="33"/>
      <c r="D4" s="33"/>
      <c r="E4" s="33"/>
      <c r="F4" s="33"/>
      <c r="G4" s="33"/>
      <c r="H4" s="34"/>
      <c r="I4" s="34"/>
      <c r="J4" s="34"/>
    </row>
    <row r="5" spans="1:14" s="30" customFormat="1" ht="27">
      <c r="A5" s="28"/>
      <c r="B5" s="33" t="s">
        <v>68</v>
      </c>
      <c r="C5" s="33"/>
      <c r="D5" s="33"/>
      <c r="E5" s="33"/>
      <c r="F5" s="33"/>
      <c r="G5" s="33"/>
      <c r="H5" s="34"/>
      <c r="I5" s="34"/>
      <c r="J5" s="34"/>
    </row>
    <row r="6" spans="1:14" s="30" customFormat="1">
      <c r="A6" s="28"/>
      <c r="B6" s="33"/>
      <c r="C6" s="33"/>
      <c r="D6" s="33"/>
      <c r="E6" s="33"/>
      <c r="F6" s="33"/>
      <c r="G6" s="33"/>
      <c r="H6" s="33"/>
      <c r="I6" s="33"/>
      <c r="J6" s="33"/>
      <c r="K6" s="28"/>
      <c r="L6" s="28"/>
    </row>
    <row r="7" spans="1:14" s="40" customFormat="1" ht="114.75">
      <c r="A7" s="35" t="s">
        <v>49</v>
      </c>
      <c r="B7" s="36" t="s">
        <v>50</v>
      </c>
      <c r="C7" s="36" t="s">
        <v>51</v>
      </c>
      <c r="D7" s="37" t="s">
        <v>52</v>
      </c>
      <c r="E7" s="37" t="s">
        <v>53</v>
      </c>
      <c r="F7" s="37" t="s">
        <v>54</v>
      </c>
      <c r="G7" s="38" t="s">
        <v>55</v>
      </c>
      <c r="H7" s="37" t="s">
        <v>56</v>
      </c>
      <c r="I7" s="37" t="s">
        <v>57</v>
      </c>
      <c r="J7" s="37" t="s">
        <v>58</v>
      </c>
      <c r="K7" s="38" t="s">
        <v>59</v>
      </c>
      <c r="L7" s="38" t="s">
        <v>60</v>
      </c>
      <c r="M7" s="39" t="s">
        <v>61</v>
      </c>
    </row>
    <row r="8" spans="1:14" s="40" customFormat="1" ht="12.75">
      <c r="A8" s="41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41">
        <v>11</v>
      </c>
      <c r="L8" s="41">
        <v>12</v>
      </c>
      <c r="M8" s="41">
        <v>13</v>
      </c>
    </row>
    <row r="9" spans="1:14" s="40" customFormat="1" ht="27">
      <c r="A9" s="42">
        <v>1</v>
      </c>
      <c r="B9" s="43" t="s">
        <v>62</v>
      </c>
      <c r="C9" s="44" t="s">
        <v>63</v>
      </c>
      <c r="D9" s="43">
        <v>3249.9</v>
      </c>
      <c r="E9" s="43">
        <v>3249.9</v>
      </c>
      <c r="F9" s="43">
        <v>2.64E-2</v>
      </c>
      <c r="G9" s="45">
        <f t="shared" ref="G9:G14" si="0">E9*F9</f>
        <v>85.797359999999998</v>
      </c>
      <c r="H9" s="46">
        <v>139</v>
      </c>
      <c r="I9" s="43" t="s">
        <v>64</v>
      </c>
      <c r="J9" s="43" t="s">
        <v>64</v>
      </c>
      <c r="K9" s="46">
        <f>G9*H9</f>
        <v>11925.83304</v>
      </c>
      <c r="L9" s="42">
        <v>0.156</v>
      </c>
      <c r="M9" s="46">
        <f t="shared" ref="M9:M14" si="1">K9*L9</f>
        <v>1860.4299542399999</v>
      </c>
    </row>
    <row r="10" spans="1:14" ht="40.5">
      <c r="A10" s="42"/>
      <c r="B10" s="47"/>
      <c r="C10" s="44" t="s">
        <v>65</v>
      </c>
      <c r="D10" s="43"/>
      <c r="E10" s="43"/>
      <c r="F10" s="43"/>
      <c r="G10" s="45">
        <f t="shared" si="0"/>
        <v>0</v>
      </c>
      <c r="H10" s="46">
        <v>147</v>
      </c>
      <c r="I10" s="46" t="s">
        <v>64</v>
      </c>
      <c r="J10" s="43" t="s">
        <v>64</v>
      </c>
      <c r="K10" s="46">
        <f>G10*H10</f>
        <v>0</v>
      </c>
      <c r="L10" s="42">
        <v>0.156</v>
      </c>
      <c r="M10" s="46">
        <f t="shared" si="1"/>
        <v>0</v>
      </c>
    </row>
    <row r="11" spans="1:14">
      <c r="A11" s="42">
        <v>2</v>
      </c>
      <c r="B11" s="47"/>
      <c r="C11" s="44" t="s">
        <v>63</v>
      </c>
      <c r="D11" s="43"/>
      <c r="E11" s="43"/>
      <c r="F11" s="43"/>
      <c r="G11" s="45">
        <f t="shared" si="0"/>
        <v>0</v>
      </c>
      <c r="H11" s="43" t="s">
        <v>64</v>
      </c>
      <c r="I11" s="46">
        <v>139</v>
      </c>
      <c r="J11" s="43" t="s">
        <v>64</v>
      </c>
      <c r="K11" s="46">
        <f>G11*I11</f>
        <v>0</v>
      </c>
      <c r="L11" s="42">
        <v>0.156</v>
      </c>
      <c r="M11" s="46">
        <f t="shared" si="1"/>
        <v>0</v>
      </c>
    </row>
    <row r="12" spans="1:14" ht="40.5">
      <c r="A12" s="42"/>
      <c r="B12" s="47"/>
      <c r="C12" s="44" t="s">
        <v>65</v>
      </c>
      <c r="D12" s="43"/>
      <c r="E12" s="43"/>
      <c r="F12" s="43"/>
      <c r="G12" s="45">
        <f t="shared" si="0"/>
        <v>0</v>
      </c>
      <c r="H12" s="43" t="s">
        <v>64</v>
      </c>
      <c r="I12" s="46">
        <v>139</v>
      </c>
      <c r="J12" s="43" t="s">
        <v>64</v>
      </c>
      <c r="K12" s="46">
        <f>G12*I12</f>
        <v>0</v>
      </c>
      <c r="L12" s="42">
        <v>0.156</v>
      </c>
      <c r="M12" s="46">
        <f t="shared" si="1"/>
        <v>0</v>
      </c>
    </row>
    <row r="13" spans="1:14" s="40" customFormat="1">
      <c r="A13" s="42">
        <v>3</v>
      </c>
      <c r="B13" s="43"/>
      <c r="C13" s="44" t="s">
        <v>63</v>
      </c>
      <c r="D13" s="43"/>
      <c r="E13" s="43"/>
      <c r="F13" s="43"/>
      <c r="G13" s="45">
        <f t="shared" si="0"/>
        <v>0</v>
      </c>
      <c r="H13" s="43" t="s">
        <v>64</v>
      </c>
      <c r="I13" s="43" t="s">
        <v>64</v>
      </c>
      <c r="J13" s="45">
        <v>110</v>
      </c>
      <c r="K13" s="46">
        <f>G13*J13</f>
        <v>0</v>
      </c>
      <c r="L13" s="42">
        <v>0.156</v>
      </c>
      <c r="M13" s="46">
        <f t="shared" si="1"/>
        <v>0</v>
      </c>
    </row>
    <row r="14" spans="1:14" ht="40.5">
      <c r="A14" s="42"/>
      <c r="B14" s="47"/>
      <c r="C14" s="44" t="s">
        <v>65</v>
      </c>
      <c r="D14" s="43"/>
      <c r="E14" s="43"/>
      <c r="F14" s="43"/>
      <c r="G14" s="45">
        <f t="shared" si="0"/>
        <v>0</v>
      </c>
      <c r="H14" s="46" t="s">
        <v>64</v>
      </c>
      <c r="I14" s="46" t="s">
        <v>64</v>
      </c>
      <c r="J14" s="46">
        <v>110</v>
      </c>
      <c r="K14" s="46">
        <f>G14*J14</f>
        <v>0</v>
      </c>
      <c r="L14" s="42">
        <v>0.156</v>
      </c>
      <c r="M14" s="46">
        <f t="shared" si="1"/>
        <v>0</v>
      </c>
    </row>
    <row r="15" spans="1:14" ht="28.5">
      <c r="A15" s="48"/>
      <c r="B15" s="49" t="s">
        <v>27</v>
      </c>
      <c r="C15" s="50" t="s">
        <v>64</v>
      </c>
      <c r="D15" s="50" t="s">
        <v>64</v>
      </c>
      <c r="E15" s="50" t="s">
        <v>64</v>
      </c>
      <c r="F15" s="50" t="s">
        <v>64</v>
      </c>
      <c r="G15" s="50" t="s">
        <v>64</v>
      </c>
      <c r="H15" s="50" t="s">
        <v>64</v>
      </c>
      <c r="I15" s="50" t="s">
        <v>64</v>
      </c>
      <c r="J15" s="50" t="s">
        <v>64</v>
      </c>
      <c r="K15" s="50" t="s">
        <v>64</v>
      </c>
      <c r="L15" s="50" t="s">
        <v>64</v>
      </c>
      <c r="M15" s="51">
        <f>SUM(M9:M14)</f>
        <v>1860.4299542399999</v>
      </c>
    </row>
    <row r="16" spans="1:14">
      <c r="A16" s="52"/>
      <c r="B16" s="53"/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6"/>
    </row>
    <row r="17" spans="1:13">
      <c r="A17" s="52"/>
      <c r="C17" s="53"/>
      <c r="D17" s="53"/>
      <c r="E17" s="53"/>
      <c r="F17" s="53"/>
      <c r="G17" s="53"/>
      <c r="H17" s="53"/>
      <c r="I17" s="53" t="s">
        <v>66</v>
      </c>
      <c r="J17" s="53"/>
      <c r="K17" s="53"/>
      <c r="L17" s="53"/>
      <c r="M17" s="58"/>
    </row>
    <row r="18" spans="1:13" ht="14.25">
      <c r="A18" s="28"/>
      <c r="B18" s="59"/>
      <c r="C18" s="33"/>
      <c r="D18" s="60"/>
      <c r="E18" s="60"/>
      <c r="F18" s="33"/>
      <c r="G18" s="33"/>
      <c r="H18" s="33"/>
      <c r="I18" s="33"/>
      <c r="J18" s="33"/>
      <c r="K18" s="34"/>
      <c r="L18" s="34"/>
      <c r="M18" s="34"/>
    </row>
    <row r="19" spans="1:13">
      <c r="A19" s="28"/>
      <c r="B19" s="53"/>
      <c r="C19" s="33"/>
      <c r="D19" s="60"/>
      <c r="E19" s="60"/>
      <c r="F19" s="33"/>
      <c r="G19" s="33"/>
      <c r="H19" s="33"/>
      <c r="I19" s="33"/>
      <c r="J19" s="33"/>
      <c r="K19" s="34"/>
      <c r="L19" s="34"/>
      <c r="M19" s="34"/>
    </row>
    <row r="20" spans="1:13" ht="27">
      <c r="A20" s="28"/>
      <c r="B20" s="53" t="s">
        <v>67</v>
      </c>
      <c r="C20" s="33"/>
      <c r="D20" s="60"/>
      <c r="E20" s="60"/>
      <c r="F20" s="33"/>
      <c r="G20" s="33"/>
      <c r="H20" s="33"/>
      <c r="I20" s="33"/>
      <c r="J20" s="33"/>
      <c r="K20" s="34" t="s">
        <v>66</v>
      </c>
      <c r="L20" s="34"/>
      <c r="M20" s="34"/>
    </row>
    <row r="21" spans="1:13">
      <c r="B21" s="62"/>
      <c r="C21" s="63"/>
      <c r="D21" s="62"/>
      <c r="E21" s="62"/>
      <c r="F21" s="63"/>
    </row>
  </sheetData>
  <mergeCells count="4">
    <mergeCell ref="H1:I1"/>
    <mergeCell ref="H2:I2"/>
    <mergeCell ref="K2:M2"/>
    <mergeCell ref="B3:F3"/>
  </mergeCells>
  <pageMargins left="0.26" right="0.7" top="0.21" bottom="0.22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2015-02-04T08:30:32Z</dcterms:modified>
</cp:coreProperties>
</file>